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01-06-2025\"/>
    </mc:Choice>
  </mc:AlternateContent>
  <xr:revisionPtr revIDLastSave="0" documentId="13_ncr:1_{40803FE8-2475-460B-BBEB-EA614A2F0B58}" xr6:coauthVersionLast="47" xr6:coauthVersionMax="47" xr10:uidLastSave="{00000000-0000-0000-0000-000000000000}"/>
  <bookViews>
    <workbookView xWindow="-120" yWindow="-120" windowWidth="29040" windowHeight="15840" tabRatio="838" activeTab="5" xr2:uid="{00000000-000D-0000-FFFF-FFFF00000000}"/>
  </bookViews>
  <sheets>
    <sheet name="Uvodni dio" sheetId="6" r:id="rId1"/>
    <sheet name="Opći dio" sheetId="3" r:id="rId2"/>
    <sheet name="A) Račun prihoda i rashoda" sheetId="1" r:id="rId3"/>
    <sheet name="Raspoloživa sredstva" sheetId="18" r:id="rId4"/>
    <sheet name="Posebni dio - org. i prog.kl." sheetId="19" r:id="rId5"/>
    <sheet name="Obrazloženje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4" i="19" l="1"/>
  <c r="F353" i="19" l="1"/>
  <c r="H353" i="19"/>
  <c r="J353" i="19"/>
  <c r="L353" i="19"/>
  <c r="H247" i="19"/>
  <c r="J247" i="19"/>
  <c r="L245" i="19"/>
  <c r="L246" i="19"/>
  <c r="J244" i="19"/>
  <c r="L244" i="19" s="1"/>
  <c r="F247" i="19"/>
  <c r="J217" i="19"/>
  <c r="J220" i="19" s="1"/>
  <c r="B122" i="1"/>
  <c r="B120" i="1"/>
  <c r="B119" i="1" s="1"/>
  <c r="B105" i="1"/>
  <c r="B90" i="1"/>
  <c r="B83" i="1"/>
  <c r="B81" i="1"/>
  <c r="B75" i="1"/>
  <c r="B74" i="1" s="1"/>
  <c r="B73" i="1" s="1"/>
  <c r="B71" i="1"/>
  <c r="B70" i="1"/>
  <c r="B64" i="1"/>
  <c r="B56" i="1"/>
  <c r="B49" i="1"/>
  <c r="B44" i="1"/>
  <c r="B43" i="1" s="1"/>
  <c r="B41" i="1"/>
  <c r="B39" i="1"/>
  <c r="B35" i="1"/>
  <c r="B34" i="1" s="1"/>
  <c r="B33" i="1" s="1"/>
  <c r="B85" i="1" s="1"/>
  <c r="B26" i="1"/>
  <c r="B25" i="1"/>
  <c r="B24" i="1"/>
  <c r="B22" i="1" s="1"/>
  <c r="B21" i="1" s="1"/>
  <c r="B18" i="1"/>
  <c r="B17" i="1"/>
  <c r="B14" i="1"/>
  <c r="B11" i="1" s="1"/>
  <c r="B12" i="1"/>
  <c r="B9" i="1"/>
  <c r="B8" i="1" s="1"/>
  <c r="B5" i="1"/>
  <c r="B4" i="1"/>
  <c r="B3" i="1" l="1"/>
  <c r="B28" i="1" s="1"/>
  <c r="J355" i="19" l="1"/>
  <c r="H355" i="19"/>
  <c r="F355" i="19"/>
  <c r="L354" i="19"/>
  <c r="H356" i="19"/>
  <c r="H357" i="19" s="1"/>
  <c r="H358" i="19" s="1"/>
  <c r="H359" i="19" s="1"/>
  <c r="H360" i="19" s="1"/>
  <c r="H361" i="19" s="1"/>
  <c r="F356" i="19"/>
  <c r="F357" i="19" s="1"/>
  <c r="F358" i="19" s="1"/>
  <c r="F359" i="19" s="1"/>
  <c r="F360" i="19" s="1"/>
  <c r="F361" i="19" s="1"/>
  <c r="L352" i="19"/>
  <c r="J341" i="19"/>
  <c r="H341" i="19"/>
  <c r="H342" i="19" s="1"/>
  <c r="H343" i="19" s="1"/>
  <c r="F341" i="19"/>
  <c r="F342" i="19" s="1"/>
  <c r="F343" i="19" s="1"/>
  <c r="L340" i="19"/>
  <c r="J337" i="19"/>
  <c r="H337" i="19"/>
  <c r="H338" i="19" s="1"/>
  <c r="H339" i="19" s="1"/>
  <c r="H344" i="19" s="1"/>
  <c r="H345" i="19" s="1"/>
  <c r="H346" i="19" s="1"/>
  <c r="H347" i="19" s="1"/>
  <c r="F337" i="19"/>
  <c r="F338" i="19" s="1"/>
  <c r="F339" i="19" s="1"/>
  <c r="F344" i="19" s="1"/>
  <c r="F345" i="19" s="1"/>
  <c r="F346" i="19" s="1"/>
  <c r="F347" i="19" s="1"/>
  <c r="L336" i="19"/>
  <c r="H313" i="19"/>
  <c r="H311" i="19"/>
  <c r="H309" i="19"/>
  <c r="H287" i="19"/>
  <c r="H284" i="19"/>
  <c r="H275" i="19"/>
  <c r="H265" i="19"/>
  <c r="H263" i="19"/>
  <c r="H261" i="19"/>
  <c r="H248" i="19"/>
  <c r="H249" i="19" s="1"/>
  <c r="H250" i="19" s="1"/>
  <c r="H233" i="19"/>
  <c r="H231" i="19"/>
  <c r="H229" i="19"/>
  <c r="F233" i="19"/>
  <c r="F231" i="19"/>
  <c r="F229" i="19"/>
  <c r="H217" i="19"/>
  <c r="H206" i="19"/>
  <c r="H204" i="19"/>
  <c r="H202" i="19"/>
  <c r="F206" i="19"/>
  <c r="F204" i="19"/>
  <c r="F202" i="19"/>
  <c r="J160" i="19"/>
  <c r="H160" i="19"/>
  <c r="H158" i="19"/>
  <c r="H155" i="19"/>
  <c r="H153" i="19"/>
  <c r="H151" i="19"/>
  <c r="F153" i="19"/>
  <c r="H146" i="19"/>
  <c r="H144" i="19"/>
  <c r="H141" i="19"/>
  <c r="H139" i="19"/>
  <c r="H137" i="19"/>
  <c r="H37" i="19"/>
  <c r="H32" i="19"/>
  <c r="H25" i="19"/>
  <c r="H19" i="19"/>
  <c r="D122" i="1"/>
  <c r="D120" i="1"/>
  <c r="D119" i="1" s="1"/>
  <c r="D105" i="1"/>
  <c r="D90" i="1"/>
  <c r="D83" i="1"/>
  <c r="D81" i="1"/>
  <c r="D75" i="1"/>
  <c r="D71" i="1"/>
  <c r="D70" i="1" s="1"/>
  <c r="D64" i="1"/>
  <c r="D56" i="1"/>
  <c r="D49" i="1"/>
  <c r="D44" i="1"/>
  <c r="D41" i="1"/>
  <c r="D39" i="1"/>
  <c r="D35" i="1"/>
  <c r="D26" i="1"/>
  <c r="D25" i="1" s="1"/>
  <c r="D24" i="1" s="1"/>
  <c r="D22" i="1" s="1"/>
  <c r="D21" i="1" s="1"/>
  <c r="D18" i="1"/>
  <c r="D17" i="1" s="1"/>
  <c r="D14" i="1"/>
  <c r="D12" i="1"/>
  <c r="D11" i="1" s="1"/>
  <c r="D9" i="1"/>
  <c r="D8" i="1"/>
  <c r="D5" i="1"/>
  <c r="D4" i="1" s="1"/>
  <c r="H251" i="19" l="1"/>
  <c r="H252" i="19"/>
  <c r="H314" i="19"/>
  <c r="H315" i="19" s="1"/>
  <c r="H220" i="19"/>
  <c r="H221" i="19" s="1"/>
  <c r="H222" i="19" s="1"/>
  <c r="D74" i="1"/>
  <c r="D73" i="1" s="1"/>
  <c r="D43" i="1"/>
  <c r="D34" i="1"/>
  <c r="D3" i="1"/>
  <c r="L355" i="19"/>
  <c r="J356" i="19"/>
  <c r="J357" i="19" s="1"/>
  <c r="J358" i="19" s="1"/>
  <c r="L341" i="19"/>
  <c r="L337" i="19"/>
  <c r="J342" i="19"/>
  <c r="J338" i="19"/>
  <c r="H288" i="19"/>
  <c r="H289" i="19" s="1"/>
  <c r="H266" i="19"/>
  <c r="H267" i="19" s="1"/>
  <c r="F234" i="19"/>
  <c r="H234" i="19"/>
  <c r="H235" i="19" s="1"/>
  <c r="F207" i="19"/>
  <c r="H38" i="19"/>
  <c r="H39" i="19" s="1"/>
  <c r="H40" i="19" s="1"/>
  <c r="H41" i="19" s="1"/>
  <c r="H42" i="19" s="1"/>
  <c r="H207" i="19"/>
  <c r="H208" i="19" s="1"/>
  <c r="H142" i="19"/>
  <c r="H161" i="19"/>
  <c r="H156" i="19"/>
  <c r="H147" i="19"/>
  <c r="D17" i="3"/>
  <c r="D14" i="3"/>
  <c r="H224" i="19" l="1"/>
  <c r="H223" i="19"/>
  <c r="D33" i="1"/>
  <c r="D85" i="1" s="1"/>
  <c r="L356" i="19"/>
  <c r="L342" i="19"/>
  <c r="J343" i="19"/>
  <c r="L343" i="19" s="1"/>
  <c r="L338" i="19"/>
  <c r="J339" i="19"/>
  <c r="H162" i="19"/>
  <c r="H148" i="19"/>
  <c r="F248" i="19"/>
  <c r="F249" i="19" s="1"/>
  <c r="L243" i="19"/>
  <c r="L242" i="19"/>
  <c r="H236" i="19"/>
  <c r="F235" i="19"/>
  <c r="F236" i="19" s="1"/>
  <c r="J233" i="19"/>
  <c r="L232" i="19"/>
  <c r="J231" i="19"/>
  <c r="L231" i="19" s="1"/>
  <c r="L230" i="19"/>
  <c r="J229" i="19"/>
  <c r="L229" i="19" s="1"/>
  <c r="L228" i="19"/>
  <c r="L215" i="19"/>
  <c r="F217" i="19"/>
  <c r="L216" i="19"/>
  <c r="F208" i="19"/>
  <c r="H209" i="19"/>
  <c r="H210" i="19" s="1"/>
  <c r="H211" i="19" s="1"/>
  <c r="F209" i="19"/>
  <c r="F210" i="19" s="1"/>
  <c r="F211" i="19" s="1"/>
  <c r="J202" i="19"/>
  <c r="J206" i="19"/>
  <c r="L206" i="19" s="1"/>
  <c r="L205" i="19"/>
  <c r="J204" i="19"/>
  <c r="L203" i="19"/>
  <c r="L201" i="19"/>
  <c r="J325" i="19"/>
  <c r="J326" i="19" s="1"/>
  <c r="J327" i="19" s="1"/>
  <c r="J328" i="19" s="1"/>
  <c r="J329" i="19" s="1"/>
  <c r="H325" i="19"/>
  <c r="H326" i="19" s="1"/>
  <c r="H327" i="19" s="1"/>
  <c r="H328" i="19" s="1"/>
  <c r="H329" i="19" s="1"/>
  <c r="H330" i="19" s="1"/>
  <c r="H331" i="19" s="1"/>
  <c r="F325" i="19"/>
  <c r="F326" i="19" s="1"/>
  <c r="F327" i="19" s="1"/>
  <c r="F328" i="19" s="1"/>
  <c r="F329" i="19" s="1"/>
  <c r="F330" i="19" s="1"/>
  <c r="F331" i="19" s="1"/>
  <c r="L324" i="19"/>
  <c r="J313" i="19"/>
  <c r="F313" i="19"/>
  <c r="L312" i="19"/>
  <c r="J311" i="19"/>
  <c r="F311" i="19"/>
  <c r="L310" i="19"/>
  <c r="J309" i="19"/>
  <c r="F309" i="19"/>
  <c r="L308" i="19"/>
  <c r="L307" i="19"/>
  <c r="L306" i="19"/>
  <c r="L305" i="19"/>
  <c r="J297" i="19"/>
  <c r="J298" i="19" s="1"/>
  <c r="J299" i="19" s="1"/>
  <c r="H297" i="19"/>
  <c r="H298" i="19" s="1"/>
  <c r="F297" i="19"/>
  <c r="F298" i="19" s="1"/>
  <c r="L296" i="19"/>
  <c r="J287" i="19"/>
  <c r="F287" i="19"/>
  <c r="L286" i="19"/>
  <c r="L285" i="19"/>
  <c r="J284" i="19"/>
  <c r="F284" i="19"/>
  <c r="L283" i="19"/>
  <c r="L282" i="19"/>
  <c r="L281" i="19"/>
  <c r="J280" i="19"/>
  <c r="F280" i="19"/>
  <c r="L279" i="19"/>
  <c r="L278" i="19"/>
  <c r="L277" i="19"/>
  <c r="L276" i="19"/>
  <c r="J275" i="19"/>
  <c r="F275" i="19"/>
  <c r="L274" i="19"/>
  <c r="J265" i="19"/>
  <c r="F265" i="19"/>
  <c r="L264" i="19"/>
  <c r="J263" i="19"/>
  <c r="F263" i="19"/>
  <c r="L262" i="19"/>
  <c r="J261" i="19"/>
  <c r="F261" i="19"/>
  <c r="L260" i="19"/>
  <c r="L259" i="19"/>
  <c r="L258" i="19"/>
  <c r="J190" i="19"/>
  <c r="J191" i="19" s="1"/>
  <c r="J192" i="19" s="1"/>
  <c r="J193" i="19" s="1"/>
  <c r="J194" i="19" s="1"/>
  <c r="J195" i="19" s="1"/>
  <c r="H190" i="19"/>
  <c r="H191" i="19" s="1"/>
  <c r="H192" i="19" s="1"/>
  <c r="H193" i="19" s="1"/>
  <c r="H194" i="19" s="1"/>
  <c r="H195" i="19" s="1"/>
  <c r="F190" i="19"/>
  <c r="F191" i="19" s="1"/>
  <c r="F192" i="19" s="1"/>
  <c r="L189" i="19"/>
  <c r="J180" i="19"/>
  <c r="H180" i="19"/>
  <c r="H181" i="19" s="1"/>
  <c r="H182" i="19" s="1"/>
  <c r="H183" i="19" s="1"/>
  <c r="H184" i="19" s="1"/>
  <c r="H185" i="19" s="1"/>
  <c r="F180" i="19"/>
  <c r="F181" i="19" s="1"/>
  <c r="F182" i="19" s="1"/>
  <c r="F183" i="19" s="1"/>
  <c r="F184" i="19" s="1"/>
  <c r="F185" i="19" s="1"/>
  <c r="L179" i="19"/>
  <c r="J170" i="19"/>
  <c r="H170" i="19"/>
  <c r="H171" i="19" s="1"/>
  <c r="H172" i="19" s="1"/>
  <c r="H173" i="19" s="1"/>
  <c r="H174" i="19" s="1"/>
  <c r="H175" i="19" s="1"/>
  <c r="F170" i="19"/>
  <c r="F171" i="19" s="1"/>
  <c r="F172" i="19" s="1"/>
  <c r="F173" i="19" s="1"/>
  <c r="F174" i="19" s="1"/>
  <c r="F175" i="19" s="1"/>
  <c r="L169" i="19"/>
  <c r="F160" i="19"/>
  <c r="L159" i="19"/>
  <c r="J158" i="19"/>
  <c r="F158" i="19"/>
  <c r="L157" i="19"/>
  <c r="J155" i="19"/>
  <c r="F155" i="19"/>
  <c r="L154" i="19"/>
  <c r="J153" i="19"/>
  <c r="L152" i="19"/>
  <c r="J151" i="19"/>
  <c r="F151" i="19"/>
  <c r="L150" i="19"/>
  <c r="J146" i="19"/>
  <c r="F146" i="19"/>
  <c r="L145" i="19"/>
  <c r="J144" i="19"/>
  <c r="F144" i="19"/>
  <c r="L143" i="19"/>
  <c r="J141" i="19"/>
  <c r="F141" i="19"/>
  <c r="L140" i="19"/>
  <c r="J139" i="19"/>
  <c r="F139" i="19"/>
  <c r="L138" i="19"/>
  <c r="J137" i="19"/>
  <c r="F137" i="19"/>
  <c r="L136" i="19"/>
  <c r="J125" i="19"/>
  <c r="H125" i="19"/>
  <c r="F125" i="19"/>
  <c r="L124" i="19"/>
  <c r="J123" i="19"/>
  <c r="H123" i="19"/>
  <c r="H126" i="19" s="1"/>
  <c r="H127" i="19" s="1"/>
  <c r="H128" i="19" s="1"/>
  <c r="H129" i="19" s="1"/>
  <c r="H130" i="19" s="1"/>
  <c r="F123" i="19"/>
  <c r="L122" i="19"/>
  <c r="L121" i="19"/>
  <c r="J112" i="19"/>
  <c r="H112" i="19"/>
  <c r="F112" i="19"/>
  <c r="L111" i="19"/>
  <c r="J110" i="19"/>
  <c r="H110" i="19"/>
  <c r="F110" i="19"/>
  <c r="L109" i="19"/>
  <c r="L108" i="19"/>
  <c r="J107" i="19"/>
  <c r="H107" i="19"/>
  <c r="F107" i="19"/>
  <c r="L106" i="19"/>
  <c r="J102" i="19"/>
  <c r="J103" i="19" s="1"/>
  <c r="H102" i="19"/>
  <c r="H103" i="19" s="1"/>
  <c r="H104" i="19" s="1"/>
  <c r="H105" i="19" s="1"/>
  <c r="F102" i="19"/>
  <c r="F103" i="19" s="1"/>
  <c r="F104" i="19" s="1"/>
  <c r="F105" i="19" s="1"/>
  <c r="L101" i="19"/>
  <c r="J97" i="19"/>
  <c r="J98" i="19" s="1"/>
  <c r="H97" i="19"/>
  <c r="H98" i="19" s="1"/>
  <c r="H99" i="19" s="1"/>
  <c r="H100" i="19" s="1"/>
  <c r="F97" i="19"/>
  <c r="F98" i="19" s="1"/>
  <c r="F99" i="19" s="1"/>
  <c r="F100" i="19" s="1"/>
  <c r="L96" i="19"/>
  <c r="J92" i="19"/>
  <c r="H92" i="19"/>
  <c r="F92" i="19"/>
  <c r="L91" i="19"/>
  <c r="J90" i="19"/>
  <c r="H90" i="19"/>
  <c r="F90" i="19"/>
  <c r="L89" i="19"/>
  <c r="J78" i="19"/>
  <c r="H78" i="19"/>
  <c r="F78" i="19"/>
  <c r="L77" i="19"/>
  <c r="J76" i="19"/>
  <c r="J79" i="19" s="1"/>
  <c r="H76" i="19"/>
  <c r="H79" i="19" s="1"/>
  <c r="H80" i="19" s="1"/>
  <c r="H81" i="19" s="1"/>
  <c r="H82" i="19" s="1"/>
  <c r="H83" i="19" s="1"/>
  <c r="F76" i="19"/>
  <c r="L75" i="19"/>
  <c r="L74" i="19"/>
  <c r="L73" i="19"/>
  <c r="L72" i="19"/>
  <c r="L71" i="19"/>
  <c r="J62" i="19"/>
  <c r="H62" i="19"/>
  <c r="H63" i="19" s="1"/>
  <c r="H64" i="19" s="1"/>
  <c r="H65" i="19" s="1"/>
  <c r="F62" i="19"/>
  <c r="F63" i="19" s="1"/>
  <c r="F64" i="19" s="1"/>
  <c r="F65" i="19" s="1"/>
  <c r="L61" i="19"/>
  <c r="J57" i="19"/>
  <c r="J58" i="19" s="1"/>
  <c r="J59" i="19" s="1"/>
  <c r="J60" i="19" s="1"/>
  <c r="H57" i="19"/>
  <c r="H58" i="19" s="1"/>
  <c r="H59" i="19" s="1"/>
  <c r="H60" i="19" s="1"/>
  <c r="F57" i="19"/>
  <c r="F58" i="19" s="1"/>
  <c r="F59" i="19" s="1"/>
  <c r="F60" i="19" s="1"/>
  <c r="L56" i="19"/>
  <c r="J47" i="19"/>
  <c r="J48" i="19" s="1"/>
  <c r="H47" i="19"/>
  <c r="H48" i="19" s="1"/>
  <c r="H49" i="19" s="1"/>
  <c r="H50" i="19" s="1"/>
  <c r="H51" i="19" s="1"/>
  <c r="H52" i="19" s="1"/>
  <c r="F47" i="19"/>
  <c r="F48" i="19" s="1"/>
  <c r="F49" i="19" s="1"/>
  <c r="F50" i="19" s="1"/>
  <c r="F51" i="19" s="1"/>
  <c r="F52" i="19" s="1"/>
  <c r="L46" i="19"/>
  <c r="J37" i="19"/>
  <c r="F37" i="19"/>
  <c r="L36" i="19"/>
  <c r="L35" i="19"/>
  <c r="L34" i="19"/>
  <c r="L33" i="19"/>
  <c r="J32" i="19"/>
  <c r="O32" i="19" s="1"/>
  <c r="F32" i="19"/>
  <c r="O31" i="19"/>
  <c r="P31" i="19" s="1"/>
  <c r="L31" i="19"/>
  <c r="O30" i="19"/>
  <c r="P30" i="19" s="1"/>
  <c r="L30" i="19"/>
  <c r="O29" i="19"/>
  <c r="P29" i="19" s="1"/>
  <c r="L29" i="19"/>
  <c r="O28" i="19"/>
  <c r="P28" i="19" s="1"/>
  <c r="L28" i="19"/>
  <c r="O27" i="19"/>
  <c r="P27" i="19" s="1"/>
  <c r="L27" i="19"/>
  <c r="O26" i="19"/>
  <c r="P26" i="19" s="1"/>
  <c r="L26" i="19"/>
  <c r="J25" i="19"/>
  <c r="F25" i="19"/>
  <c r="L24" i="19"/>
  <c r="L23" i="19"/>
  <c r="L22" i="19"/>
  <c r="L21" i="19"/>
  <c r="L20" i="19"/>
  <c r="J19" i="19"/>
  <c r="F19" i="19"/>
  <c r="L18" i="19"/>
  <c r="L17" i="19"/>
  <c r="L16" i="19"/>
  <c r="F220" i="19" l="1"/>
  <c r="L220" i="19" s="1"/>
  <c r="J113" i="19"/>
  <c r="J114" i="19" s="1"/>
  <c r="J115" i="19" s="1"/>
  <c r="H113" i="19"/>
  <c r="H114" i="19" s="1"/>
  <c r="H115" i="19" s="1"/>
  <c r="F300" i="19"/>
  <c r="F301" i="19" s="1"/>
  <c r="F299" i="19"/>
  <c r="L299" i="19" s="1"/>
  <c r="H300" i="19"/>
  <c r="H301" i="19" s="1"/>
  <c r="H299" i="19"/>
  <c r="J344" i="19"/>
  <c r="L357" i="19"/>
  <c r="F266" i="19"/>
  <c r="F267" i="19" s="1"/>
  <c r="F268" i="19" s="1"/>
  <c r="F269" i="19" s="1"/>
  <c r="F270" i="19" s="1"/>
  <c r="L339" i="19"/>
  <c r="F314" i="19"/>
  <c r="F315" i="19" s="1"/>
  <c r="F316" i="19" s="1"/>
  <c r="F317" i="19" s="1"/>
  <c r="F318" i="19" s="1"/>
  <c r="J314" i="19"/>
  <c r="L233" i="19"/>
  <c r="J234" i="19"/>
  <c r="L234" i="19" s="1"/>
  <c r="F147" i="19"/>
  <c r="F161" i="19"/>
  <c r="J156" i="19"/>
  <c r="H66" i="19"/>
  <c r="H67" i="19" s="1"/>
  <c r="H84" i="19" s="1"/>
  <c r="F250" i="19"/>
  <c r="F252" i="19" s="1"/>
  <c r="L247" i="19"/>
  <c r="J248" i="19"/>
  <c r="F238" i="19"/>
  <c r="F237" i="19"/>
  <c r="H238" i="19"/>
  <c r="H253" i="19" s="1"/>
  <c r="H237" i="19"/>
  <c r="L217" i="19"/>
  <c r="F142" i="19"/>
  <c r="L139" i="19"/>
  <c r="J207" i="19"/>
  <c r="J208" i="19" s="1"/>
  <c r="L208" i="19" s="1"/>
  <c r="L204" i="19"/>
  <c r="L202" i="19"/>
  <c r="L19" i="19"/>
  <c r="J147" i="19"/>
  <c r="F66" i="19"/>
  <c r="F67" i="19" s="1"/>
  <c r="L141" i="19"/>
  <c r="Q26" i="19"/>
  <c r="F113" i="19"/>
  <c r="F114" i="19" s="1"/>
  <c r="F115" i="19" s="1"/>
  <c r="L37" i="19"/>
  <c r="L62" i="19"/>
  <c r="L261" i="19"/>
  <c r="L265" i="19"/>
  <c r="P32" i="19"/>
  <c r="J161" i="19"/>
  <c r="J266" i="19"/>
  <c r="F288" i="19"/>
  <c r="F289" i="19" s="1"/>
  <c r="F290" i="19" s="1"/>
  <c r="F291" i="19" s="1"/>
  <c r="F292" i="19" s="1"/>
  <c r="H93" i="19"/>
  <c r="H94" i="19" s="1"/>
  <c r="H95" i="19" s="1"/>
  <c r="L112" i="19"/>
  <c r="L284" i="19"/>
  <c r="L311" i="19"/>
  <c r="L313" i="19"/>
  <c r="L90" i="19"/>
  <c r="L92" i="19"/>
  <c r="L146" i="19"/>
  <c r="J330" i="19"/>
  <c r="L329" i="19"/>
  <c r="L328" i="19"/>
  <c r="L59" i="19"/>
  <c r="F156" i="19"/>
  <c r="L190" i="19"/>
  <c r="Q28" i="19"/>
  <c r="Q30" i="19"/>
  <c r="L32" i="19"/>
  <c r="L78" i="19"/>
  <c r="F93" i="19"/>
  <c r="F94" i="19" s="1"/>
  <c r="F95" i="19" s="1"/>
  <c r="L107" i="19"/>
  <c r="F126" i="19"/>
  <c r="F127" i="19" s="1"/>
  <c r="F128" i="19" s="1"/>
  <c r="F129" i="19" s="1"/>
  <c r="F130" i="19" s="1"/>
  <c r="L153" i="19"/>
  <c r="H316" i="19"/>
  <c r="H317" i="19" s="1"/>
  <c r="H318" i="19" s="1"/>
  <c r="L25" i="19"/>
  <c r="L47" i="19"/>
  <c r="L57" i="19"/>
  <c r="L158" i="19"/>
  <c r="L170" i="19"/>
  <c r="H268" i="19"/>
  <c r="H269" i="19" s="1"/>
  <c r="H270" i="19" s="1"/>
  <c r="L325" i="19"/>
  <c r="L48" i="19"/>
  <c r="J49" i="19"/>
  <c r="L60" i="19"/>
  <c r="F38" i="19"/>
  <c r="F39" i="19" s="1"/>
  <c r="F40" i="19" s="1"/>
  <c r="F41" i="19" s="1"/>
  <c r="F42" i="19" s="1"/>
  <c r="J63" i="19"/>
  <c r="J80" i="19"/>
  <c r="J93" i="19"/>
  <c r="J104" i="19"/>
  <c r="L103" i="19"/>
  <c r="H149" i="19"/>
  <c r="F193" i="19"/>
  <c r="F194" i="19" s="1"/>
  <c r="L192" i="19"/>
  <c r="L298" i="19"/>
  <c r="J300" i="19"/>
  <c r="Q27" i="19"/>
  <c r="Q29" i="19"/>
  <c r="Q31" i="19"/>
  <c r="L58" i="19"/>
  <c r="F79" i="19"/>
  <c r="F80" i="19" s="1"/>
  <c r="F81" i="19" s="1"/>
  <c r="F82" i="19" s="1"/>
  <c r="F83" i="19" s="1"/>
  <c r="J38" i="19"/>
  <c r="L98" i="19"/>
  <c r="J99" i="19"/>
  <c r="L102" i="19"/>
  <c r="L110" i="19"/>
  <c r="J126" i="19"/>
  <c r="L123" i="19"/>
  <c r="L125" i="19"/>
  <c r="J142" i="19"/>
  <c r="L151" i="19"/>
  <c r="L155" i="19"/>
  <c r="L160" i="19"/>
  <c r="J171" i="19"/>
  <c r="L180" i="19"/>
  <c r="L263" i="19"/>
  <c r="L297" i="19"/>
  <c r="L327" i="19"/>
  <c r="L326" i="19"/>
  <c r="L76" i="19"/>
  <c r="L97" i="19"/>
  <c r="L137" i="19"/>
  <c r="L191" i="19"/>
  <c r="H290" i="19"/>
  <c r="H291" i="19" s="1"/>
  <c r="H292" i="19" s="1"/>
  <c r="L280" i="19"/>
  <c r="L287" i="19"/>
  <c r="J288" i="19"/>
  <c r="L309" i="19"/>
  <c r="J181" i="19"/>
  <c r="L144" i="19"/>
  <c r="L275" i="19"/>
  <c r="E26" i="3"/>
  <c r="G26" i="3" s="1"/>
  <c r="D26" i="3"/>
  <c r="C26" i="3"/>
  <c r="B26" i="3"/>
  <c r="G25" i="3"/>
  <c r="F25" i="3"/>
  <c r="G24" i="3"/>
  <c r="F24" i="3"/>
  <c r="D40" i="3"/>
  <c r="D39" i="3"/>
  <c r="F319" i="19" l="1"/>
  <c r="F148" i="19"/>
  <c r="F149" i="19" s="1"/>
  <c r="F221" i="19"/>
  <c r="F222" i="19" s="1"/>
  <c r="L113" i="19"/>
  <c r="F162" i="19"/>
  <c r="F163" i="19" s="1"/>
  <c r="L161" i="19"/>
  <c r="L266" i="19"/>
  <c r="L358" i="19"/>
  <c r="J359" i="19"/>
  <c r="L344" i="19"/>
  <c r="J345" i="19"/>
  <c r="L314" i="19"/>
  <c r="J315" i="19"/>
  <c r="L315" i="19" s="1"/>
  <c r="L147" i="19"/>
  <c r="F251" i="19"/>
  <c r="L248" i="19"/>
  <c r="J249" i="19"/>
  <c r="J250" i="19" s="1"/>
  <c r="J251" i="19" s="1"/>
  <c r="L251" i="19" s="1"/>
  <c r="J235" i="19"/>
  <c r="F223" i="19"/>
  <c r="F224" i="19"/>
  <c r="F253" i="19" s="1"/>
  <c r="J221" i="19"/>
  <c r="J222" i="19" s="1"/>
  <c r="J224" i="19" s="1"/>
  <c r="L207" i="19"/>
  <c r="J209" i="19"/>
  <c r="Q32" i="19"/>
  <c r="H163" i="19"/>
  <c r="H164" i="19" s="1"/>
  <c r="H165" i="19" s="1"/>
  <c r="H196" i="19" s="1"/>
  <c r="L115" i="19"/>
  <c r="F116" i="19"/>
  <c r="F117" i="19" s="1"/>
  <c r="F131" i="19" s="1"/>
  <c r="J162" i="19"/>
  <c r="L162" i="19" s="1"/>
  <c r="L114" i="19"/>
  <c r="L193" i="19"/>
  <c r="H116" i="19"/>
  <c r="H117" i="19" s="1"/>
  <c r="H131" i="19" s="1"/>
  <c r="H319" i="19"/>
  <c r="L156" i="19"/>
  <c r="J267" i="19"/>
  <c r="J268" i="19" s="1"/>
  <c r="J331" i="19"/>
  <c r="L330" i="19"/>
  <c r="L171" i="19"/>
  <c r="J172" i="19"/>
  <c r="J148" i="19"/>
  <c r="L142" i="19"/>
  <c r="L38" i="19"/>
  <c r="J39" i="19"/>
  <c r="L93" i="19"/>
  <c r="J94" i="19"/>
  <c r="L63" i="19"/>
  <c r="J64" i="19"/>
  <c r="L49" i="19"/>
  <c r="J50" i="19"/>
  <c r="F84" i="19"/>
  <c r="L99" i="19"/>
  <c r="J100" i="19"/>
  <c r="L100" i="19" s="1"/>
  <c r="L194" i="19"/>
  <c r="F195" i="19"/>
  <c r="L195" i="19" s="1"/>
  <c r="L80" i="19"/>
  <c r="J81" i="19"/>
  <c r="J289" i="19"/>
  <c r="L288" i="19"/>
  <c r="L181" i="19"/>
  <c r="J182" i="19"/>
  <c r="L126" i="19"/>
  <c r="J127" i="19"/>
  <c r="J301" i="19"/>
  <c r="L301" i="19" s="1"/>
  <c r="L300" i="19"/>
  <c r="J105" i="19"/>
  <c r="L105" i="19" s="1"/>
  <c r="L104" i="19"/>
  <c r="L79" i="19"/>
  <c r="F26" i="3"/>
  <c r="F164" i="19" l="1"/>
  <c r="F165" i="19" s="1"/>
  <c r="H362" i="19"/>
  <c r="H363" i="19" s="1"/>
  <c r="F362" i="19"/>
  <c r="J163" i="19"/>
  <c r="L163" i="19" s="1"/>
  <c r="J316" i="19"/>
  <c r="L316" i="19" s="1"/>
  <c r="L359" i="19"/>
  <c r="J360" i="19"/>
  <c r="L345" i="19"/>
  <c r="J346" i="19"/>
  <c r="L249" i="19"/>
  <c r="J252" i="19"/>
  <c r="L235" i="19"/>
  <c r="J236" i="19"/>
  <c r="L224" i="19"/>
  <c r="L222" i="19"/>
  <c r="J223" i="19"/>
  <c r="L223" i="19" s="1"/>
  <c r="L209" i="19"/>
  <c r="J210" i="19"/>
  <c r="L221" i="19" s="1"/>
  <c r="L267" i="19"/>
  <c r="L331" i="19"/>
  <c r="J290" i="19"/>
  <c r="L289" i="19"/>
  <c r="L50" i="19"/>
  <c r="J51" i="19"/>
  <c r="L94" i="19"/>
  <c r="J95" i="19"/>
  <c r="J149" i="19"/>
  <c r="L148" i="19"/>
  <c r="L127" i="19"/>
  <c r="J128" i="19"/>
  <c r="L182" i="19"/>
  <c r="J183" i="19"/>
  <c r="L81" i="19"/>
  <c r="J82" i="19"/>
  <c r="L39" i="19"/>
  <c r="J40" i="19"/>
  <c r="L172" i="19"/>
  <c r="J173" i="19"/>
  <c r="L268" i="19"/>
  <c r="J269" i="19"/>
  <c r="L64" i="19"/>
  <c r="J65" i="19"/>
  <c r="F196" i="19"/>
  <c r="J317" i="19" l="1"/>
  <c r="L317" i="19" s="1"/>
  <c r="L360" i="19"/>
  <c r="J361" i="19"/>
  <c r="L361" i="19" s="1"/>
  <c r="L346" i="19"/>
  <c r="J347" i="19"/>
  <c r="L347" i="19" s="1"/>
  <c r="L250" i="19"/>
  <c r="L236" i="19"/>
  <c r="J238" i="19"/>
  <c r="J237" i="19"/>
  <c r="L237" i="19" s="1"/>
  <c r="L210" i="19"/>
  <c r="J211" i="19"/>
  <c r="F363" i="19"/>
  <c r="H364" i="19"/>
  <c r="L65" i="19"/>
  <c r="J66" i="19"/>
  <c r="L173" i="19"/>
  <c r="J174" i="19"/>
  <c r="L82" i="19"/>
  <c r="J83" i="19"/>
  <c r="L83" i="19" s="1"/>
  <c r="L128" i="19"/>
  <c r="J129" i="19"/>
  <c r="L149" i="19"/>
  <c r="J164" i="19"/>
  <c r="L51" i="19"/>
  <c r="J52" i="19"/>
  <c r="L52" i="19" s="1"/>
  <c r="J116" i="19"/>
  <c r="L95" i="19"/>
  <c r="L269" i="19"/>
  <c r="J270" i="19"/>
  <c r="L40" i="19"/>
  <c r="J41" i="19"/>
  <c r="L183" i="19"/>
  <c r="J184" i="19"/>
  <c r="J291" i="19"/>
  <c r="L290" i="19"/>
  <c r="J318" i="19" l="1"/>
  <c r="L318" i="19" s="1"/>
  <c r="L211" i="19"/>
  <c r="J253" i="19"/>
  <c r="L253" i="19" s="1"/>
  <c r="L238" i="19"/>
  <c r="L252" i="19"/>
  <c r="J292" i="19"/>
  <c r="L292" i="19" s="1"/>
  <c r="L291" i="19"/>
  <c r="L41" i="19"/>
  <c r="J42" i="19"/>
  <c r="L174" i="19"/>
  <c r="J175" i="19"/>
  <c r="L175" i="19" s="1"/>
  <c r="L184" i="19"/>
  <c r="J185" i="19"/>
  <c r="L185" i="19" s="1"/>
  <c r="L270" i="19"/>
  <c r="J165" i="19"/>
  <c r="L164" i="19"/>
  <c r="L66" i="19"/>
  <c r="J67" i="19"/>
  <c r="L67" i="19" s="1"/>
  <c r="L129" i="19"/>
  <c r="J130" i="19"/>
  <c r="L130" i="19" s="1"/>
  <c r="J117" i="19"/>
  <c r="L116" i="19"/>
  <c r="J319" i="19" l="1"/>
  <c r="L319" i="19" s="1"/>
  <c r="J84" i="19"/>
  <c r="L42" i="19"/>
  <c r="J131" i="19"/>
  <c r="L131" i="19" s="1"/>
  <c r="L117" i="19"/>
  <c r="J196" i="19"/>
  <c r="L165" i="19"/>
  <c r="L196" i="19" l="1"/>
  <c r="J362" i="19"/>
  <c r="J363" i="19" s="1"/>
  <c r="L84" i="19"/>
  <c r="L362" i="19" l="1"/>
  <c r="L5" i="19"/>
  <c r="J364" i="19" l="1"/>
  <c r="L364" i="19" s="1"/>
  <c r="L363" i="19"/>
  <c r="L4" i="19"/>
  <c r="L3" i="19" l="1"/>
  <c r="G7" i="18" l="1"/>
  <c r="F7" i="18"/>
  <c r="G6" i="18"/>
  <c r="F6" i="18"/>
  <c r="E5" i="18"/>
  <c r="G5" i="18" s="1"/>
  <c r="D5" i="18"/>
  <c r="D4" i="18" s="1"/>
  <c r="D3" i="18" s="1"/>
  <c r="C5" i="18"/>
  <c r="B5" i="18"/>
  <c r="B4" i="18" s="1"/>
  <c r="E4" i="18"/>
  <c r="G4" i="18" s="1"/>
  <c r="C4" i="18"/>
  <c r="C3" i="18" s="1"/>
  <c r="G32" i="3"/>
  <c r="F32" i="3"/>
  <c r="F4" i="18" l="1"/>
  <c r="E3" i="18"/>
  <c r="G3" i="18" s="1"/>
  <c r="B3" i="18"/>
  <c r="F5" i="18"/>
  <c r="F3" i="18" l="1"/>
  <c r="F15" i="3"/>
  <c r="F16" i="3"/>
  <c r="F12" i="3"/>
  <c r="G121" i="1" l="1"/>
  <c r="F121" i="1"/>
  <c r="C83" i="1"/>
  <c r="G84" i="1"/>
  <c r="F84" i="1"/>
  <c r="E83" i="1"/>
  <c r="G83" i="1" l="1"/>
  <c r="F83" i="1"/>
  <c r="G23" i="1"/>
  <c r="F23" i="1"/>
  <c r="C105" i="1" l="1"/>
  <c r="E105" i="1"/>
  <c r="F105" i="1" l="1"/>
  <c r="G105" i="1"/>
  <c r="G123" i="1"/>
  <c r="F123" i="1"/>
  <c r="E122" i="1"/>
  <c r="C122" i="1"/>
  <c r="E120" i="1"/>
  <c r="E119" i="1" s="1"/>
  <c r="C120" i="1"/>
  <c r="G114" i="1"/>
  <c r="F114" i="1"/>
  <c r="G113" i="1"/>
  <c r="F113" i="1"/>
  <c r="G112" i="1"/>
  <c r="F112" i="1"/>
  <c r="G111" i="1"/>
  <c r="F111" i="1"/>
  <c r="G110" i="1"/>
  <c r="F110" i="1"/>
  <c r="G108" i="1"/>
  <c r="F108" i="1"/>
  <c r="G107" i="1"/>
  <c r="F107" i="1"/>
  <c r="G106" i="1"/>
  <c r="F106" i="1"/>
  <c r="G100" i="1"/>
  <c r="F100" i="1"/>
  <c r="G99" i="1"/>
  <c r="F99" i="1"/>
  <c r="G98" i="1"/>
  <c r="F98" i="1"/>
  <c r="G97" i="1"/>
  <c r="F97" i="1"/>
  <c r="G96" i="1"/>
  <c r="F96" i="1"/>
  <c r="G95" i="1"/>
  <c r="F95" i="1"/>
  <c r="G93" i="1"/>
  <c r="F93" i="1"/>
  <c r="G92" i="1"/>
  <c r="F92" i="1"/>
  <c r="G91" i="1"/>
  <c r="F91" i="1"/>
  <c r="E90" i="1"/>
  <c r="C90" i="1"/>
  <c r="C119" i="1" l="1"/>
  <c r="F120" i="1"/>
  <c r="G119" i="1"/>
  <c r="F122" i="1"/>
  <c r="G90" i="1"/>
  <c r="F90" i="1"/>
  <c r="F119" i="1"/>
  <c r="G120" i="1"/>
  <c r="G122" i="1"/>
  <c r="G80" i="1"/>
  <c r="G36" i="1"/>
  <c r="G37" i="1"/>
  <c r="G38" i="1"/>
  <c r="G40" i="1"/>
  <c r="G42" i="1"/>
  <c r="G45" i="1"/>
  <c r="G46" i="1"/>
  <c r="G47" i="1"/>
  <c r="G48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5" i="1"/>
  <c r="G66" i="1"/>
  <c r="G67" i="1"/>
  <c r="G68" i="1"/>
  <c r="G69" i="1"/>
  <c r="G72" i="1"/>
  <c r="G76" i="1"/>
  <c r="G77" i="1"/>
  <c r="G78" i="1"/>
  <c r="G79" i="1"/>
  <c r="G82" i="1"/>
  <c r="G6" i="1"/>
  <c r="G7" i="1"/>
  <c r="G10" i="1"/>
  <c r="G13" i="1"/>
  <c r="G15" i="1"/>
  <c r="G16" i="1"/>
  <c r="G19" i="1"/>
  <c r="G20" i="1"/>
  <c r="G27" i="1"/>
  <c r="F36" i="1"/>
  <c r="F37" i="1"/>
  <c r="F38" i="1"/>
  <c r="F40" i="1"/>
  <c r="F42" i="1"/>
  <c r="F45" i="1"/>
  <c r="F46" i="1"/>
  <c r="F47" i="1"/>
  <c r="F48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5" i="1"/>
  <c r="F66" i="1"/>
  <c r="F67" i="1"/>
  <c r="F68" i="1"/>
  <c r="F69" i="1"/>
  <c r="F72" i="1"/>
  <c r="F76" i="1"/>
  <c r="F77" i="1"/>
  <c r="F78" i="1"/>
  <c r="F79" i="1"/>
  <c r="F80" i="1"/>
  <c r="F82" i="1"/>
  <c r="F10" i="1"/>
  <c r="F13" i="1"/>
  <c r="F15" i="1"/>
  <c r="F16" i="1"/>
  <c r="F19" i="1"/>
  <c r="F20" i="1"/>
  <c r="F27" i="1"/>
  <c r="F7" i="1"/>
  <c r="F6" i="1"/>
  <c r="G12" i="3"/>
  <c r="G13" i="3"/>
  <c r="E39" i="1"/>
  <c r="C81" i="1"/>
  <c r="E75" i="1"/>
  <c r="C75" i="1"/>
  <c r="E81" i="1"/>
  <c r="E35" i="1"/>
  <c r="C35" i="1"/>
  <c r="C39" i="1"/>
  <c r="C41" i="1"/>
  <c r="E41" i="1"/>
  <c r="C44" i="1"/>
  <c r="E44" i="1"/>
  <c r="C49" i="1"/>
  <c r="E49" i="1"/>
  <c r="C56" i="1"/>
  <c r="E56" i="1"/>
  <c r="C64" i="1"/>
  <c r="E64" i="1"/>
  <c r="C71" i="1"/>
  <c r="C70" i="1" s="1"/>
  <c r="E71" i="1"/>
  <c r="E70" i="1" s="1"/>
  <c r="E5" i="1"/>
  <c r="E4" i="1" s="1"/>
  <c r="C26" i="1"/>
  <c r="C25" i="1" s="1"/>
  <c r="C24" i="1" s="1"/>
  <c r="C22" i="1" s="1"/>
  <c r="C21" i="1" s="1"/>
  <c r="E12" i="1"/>
  <c r="C12" i="1"/>
  <c r="C5" i="1"/>
  <c r="C4" i="1" s="1"/>
  <c r="C18" i="1"/>
  <c r="C17" i="1" s="1"/>
  <c r="C14" i="1"/>
  <c r="C9" i="1"/>
  <c r="C8" i="1" s="1"/>
  <c r="E26" i="1"/>
  <c r="E25" i="1" s="1"/>
  <c r="E24" i="1" s="1"/>
  <c r="E22" i="1" s="1"/>
  <c r="E18" i="1"/>
  <c r="E17" i="1" s="1"/>
  <c r="E14" i="1"/>
  <c r="E9" i="1"/>
  <c r="E8" i="1" s="1"/>
  <c r="G16" i="3"/>
  <c r="G15" i="3"/>
  <c r="F13" i="3"/>
  <c r="C17" i="3"/>
  <c r="C40" i="3" s="1"/>
  <c r="E17" i="3"/>
  <c r="E40" i="3" s="1"/>
  <c r="G40" i="3" s="1"/>
  <c r="B17" i="3"/>
  <c r="B40" i="3" s="1"/>
  <c r="B14" i="3"/>
  <c r="B39" i="3" s="1"/>
  <c r="C14" i="3"/>
  <c r="C39" i="3" s="1"/>
  <c r="C74" i="1" l="1"/>
  <c r="F40" i="3"/>
  <c r="E74" i="1"/>
  <c r="G22" i="1"/>
  <c r="E21" i="1"/>
  <c r="E3" i="1" s="1"/>
  <c r="F22" i="1"/>
  <c r="G17" i="1"/>
  <c r="F8" i="1"/>
  <c r="E34" i="1"/>
  <c r="G12" i="1"/>
  <c r="F4" i="1"/>
  <c r="G75" i="1"/>
  <c r="C34" i="1"/>
  <c r="F24" i="1"/>
  <c r="G56" i="1"/>
  <c r="G81" i="1"/>
  <c r="G39" i="1"/>
  <c r="G41" i="1"/>
  <c r="F81" i="1"/>
  <c r="G24" i="1"/>
  <c r="G14" i="1"/>
  <c r="G70" i="1"/>
  <c r="G44" i="1"/>
  <c r="F9" i="1"/>
  <c r="F41" i="1"/>
  <c r="G64" i="1"/>
  <c r="G5" i="1"/>
  <c r="G49" i="1"/>
  <c r="G35" i="1"/>
  <c r="C73" i="1"/>
  <c r="F17" i="1"/>
  <c r="F49" i="1"/>
  <c r="G9" i="1"/>
  <c r="F12" i="1"/>
  <c r="F64" i="1"/>
  <c r="F56" i="1"/>
  <c r="F44" i="1"/>
  <c r="G8" i="1"/>
  <c r="F26" i="1"/>
  <c r="F75" i="1"/>
  <c r="F71" i="1"/>
  <c r="F39" i="1"/>
  <c r="F35" i="1"/>
  <c r="G26" i="1"/>
  <c r="G71" i="1"/>
  <c r="F5" i="1"/>
  <c r="F25" i="1"/>
  <c r="F18" i="1"/>
  <c r="F14" i="1"/>
  <c r="F70" i="1"/>
  <c r="G25" i="1"/>
  <c r="G18" i="1"/>
  <c r="E43" i="1"/>
  <c r="C43" i="1"/>
  <c r="C11" i="1"/>
  <c r="C3" i="1" s="1"/>
  <c r="C28" i="1" s="1"/>
  <c r="G4" i="1"/>
  <c r="E11" i="1"/>
  <c r="F17" i="3"/>
  <c r="G17" i="3"/>
  <c r="C18" i="3"/>
  <c r="C38" i="3" s="1"/>
  <c r="E33" i="1" l="1"/>
  <c r="G33" i="1" s="1"/>
  <c r="G21" i="1"/>
  <c r="F21" i="1"/>
  <c r="F3" i="1"/>
  <c r="G34" i="1"/>
  <c r="C33" i="1"/>
  <c r="C85" i="1" s="1"/>
  <c r="F34" i="1"/>
  <c r="G11" i="1"/>
  <c r="F11" i="1"/>
  <c r="G74" i="1"/>
  <c r="F74" i="1"/>
  <c r="G43" i="1"/>
  <c r="F43" i="1"/>
  <c r="E73" i="1"/>
  <c r="D28" i="1"/>
  <c r="D18" i="3"/>
  <c r="D38" i="3" s="1"/>
  <c r="B18" i="3"/>
  <c r="B38" i="3" s="1"/>
  <c r="E14" i="3"/>
  <c r="E39" i="3" s="1"/>
  <c r="F33" i="1" l="1"/>
  <c r="G39" i="3"/>
  <c r="F39" i="3"/>
  <c r="E28" i="1"/>
  <c r="F28" i="1" s="1"/>
  <c r="G73" i="1"/>
  <c r="F73" i="1"/>
  <c r="G3" i="1"/>
  <c r="E85" i="1"/>
  <c r="G14" i="3"/>
  <c r="F14" i="3"/>
  <c r="E18" i="3"/>
  <c r="F18" i="3" l="1"/>
  <c r="E38" i="3"/>
  <c r="G28" i="1"/>
  <c r="G85" i="1"/>
  <c r="F85" i="1"/>
  <c r="G18" i="3"/>
  <c r="F38" i="3" l="1"/>
  <c r="G38" i="3"/>
</calcChain>
</file>

<file path=xl/sharedStrings.xml><?xml version="1.0" encoding="utf-8"?>
<sst xmlns="http://schemas.openxmlformats.org/spreadsheetml/2006/main" count="772" uniqueCount="457">
  <si>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</si>
  <si>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</si>
  <si>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</si>
  <si>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</si>
  <si>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</si>
  <si>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</si>
  <si>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</si>
  <si>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</si>
  <si>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</si>
  <si>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</si>
  <si>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</si>
  <si>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</si>
  <si>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</si>
  <si>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</si>
  <si>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</si>
  <si>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</si>
  <si>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</si>
  <si>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</si>
  <si>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</si>
  <si>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</si>
  <si>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</si>
  <si>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</si>
  <si>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</si>
  <si>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</si>
  <si>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</si>
  <si>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</si>
  <si>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</si>
  <si>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</si>
  <si>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</si>
  <si>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</si>
  <si>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</si>
  <si>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</si>
  <si>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</si>
  <si>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</si>
  <si>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</si>
  <si>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</si>
  <si>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</si>
  <si>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</si>
  <si>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</si>
  <si>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</si>
  <si>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</si>
  <si>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</si>
  <si>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</si>
  <si>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</si>
  <si>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</si>
  <si>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</si>
  <si>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</si>
  <si>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</si>
  <si>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</si>
  <si>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</si>
  <si>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</si>
  <si>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</si>
  <si>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</si>
  <si>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</si>
  <si>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</si>
  <si>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</si>
  <si>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</si>
  <si>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</si>
  <si>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</si>
  <si>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</si>
  <si>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</si>
  <si>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</si>
  <si>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</si>
  <si>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</si>
  <si>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</si>
  <si>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</si>
  <si>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</si>
  <si>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</si>
  <si>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</si>
  <si>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</si>
  <si>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</si>
  <si>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</si>
  <si>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</si>
  <si>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 xml:space="preserve"> PRIHODI UKUPNO</t>
  </si>
  <si>
    <t>RASHODI UKUPNO</t>
  </si>
  <si>
    <t>B. RAČUN FINANCIRANJA</t>
  </si>
  <si>
    <t>8 Primici od financijske imovine i zaduživanja</t>
  </si>
  <si>
    <t>C. RASPOLOŽIVA SREDSTVA IZ PRETHODNE GODINE</t>
  </si>
  <si>
    <t xml:space="preserve">I. OPĆI DIO  </t>
  </si>
  <si>
    <t xml:space="preserve">Razlika - višak/manjak </t>
  </si>
  <si>
    <t>Neto financiranje (primici - izdaci)</t>
  </si>
  <si>
    <t>Ukupno prihodi, primici i preneseni rezultat poslovanja</t>
  </si>
  <si>
    <t>Indeks 4/1 (5)</t>
  </si>
  <si>
    <t>Indeks 4/3 (6)</t>
  </si>
  <si>
    <t>Ukupno rashodi i izdaci</t>
  </si>
  <si>
    <t>Višak/manjak + neto financiranje + preneseni rezultati poslovanja iz prethodnih godina</t>
  </si>
  <si>
    <t>92 Preneseni rezultat poslovanja</t>
  </si>
  <si>
    <t>7223 Oprema za održavanje i zaštitu</t>
  </si>
  <si>
    <t>722 Prihodi od prodaje postrojenja i opreme</t>
  </si>
  <si>
    <t>3214 Ostale naknade troškova zaposlenima</t>
  </si>
  <si>
    <t>PRIHODI</t>
  </si>
  <si>
    <t>1. Opći prihodi i primici</t>
  </si>
  <si>
    <t>3. Vlastiti prihodi</t>
  </si>
  <si>
    <t>4. Prihodi za posebne namjene</t>
  </si>
  <si>
    <t>5. Pomoći</t>
  </si>
  <si>
    <t>6. Donacije</t>
  </si>
  <si>
    <t>RASHODI</t>
  </si>
  <si>
    <t>xxx</t>
  </si>
  <si>
    <t>7. Prihodi od prodaje nefinancijske imovine</t>
  </si>
  <si>
    <t>09 Obrazovanje</t>
  </si>
  <si>
    <t>091 Predškolsko i osnovno obrazovanje</t>
  </si>
  <si>
    <t>0912 Osnovno obrazovanje</t>
  </si>
  <si>
    <t xml:space="preserve">096 Dodatne usluge u obrazovanju </t>
  </si>
  <si>
    <t xml:space="preserve">0960 Dodatne usluge u obrazovanju </t>
  </si>
  <si>
    <t>5 Izdaci za financijsku imovinu i otplate zajmova</t>
  </si>
  <si>
    <t>9 Vlastiti izvori</t>
  </si>
  <si>
    <t>92 Rezultat poslovanja</t>
  </si>
  <si>
    <t>9221 Višak prihoda</t>
  </si>
  <si>
    <t>9222 Manjak prihoda</t>
  </si>
  <si>
    <t>922 Višak/manjak prihoda</t>
  </si>
  <si>
    <t>5.1. Pomoći iz državnog proračuna</t>
  </si>
  <si>
    <t>5.2. Pomoći iz drž. proračuna temeljem prijenosa EU</t>
  </si>
  <si>
    <t>5.3. Pomoći izravnanja za decentralizirane funkcije</t>
  </si>
  <si>
    <t xml:space="preserve">5.4. Pomoći od ostalih subjekata unutar općeg pror. </t>
  </si>
  <si>
    <t>Aktivnost/Projekt: 300101-07 - Materijalni rashodi</t>
  </si>
  <si>
    <t>Funkcija: 0912 - Osnovno obrazovanje</t>
  </si>
  <si>
    <t>321 - NAKNADE TROŠKOVA ZAPOSLENIMA</t>
  </si>
  <si>
    <t>127-07</t>
  </si>
  <si>
    <t>128-07</t>
  </si>
  <si>
    <t>129-06</t>
  </si>
  <si>
    <t>322 - RASHODI ZA MATERIJAL I ENERGIJU</t>
  </si>
  <si>
    <t>131-07</t>
  </si>
  <si>
    <t>132-07</t>
  </si>
  <si>
    <t>133-07</t>
  </si>
  <si>
    <t>134-06</t>
  </si>
  <si>
    <t>135-07</t>
  </si>
  <si>
    <t>137-07</t>
  </si>
  <si>
    <t>138-07</t>
  </si>
  <si>
    <t>139-05</t>
  </si>
  <si>
    <t>141-07</t>
  </si>
  <si>
    <t>142-07</t>
  </si>
  <si>
    <t>143-07</t>
  </si>
  <si>
    <t>144-07</t>
  </si>
  <si>
    <t>145-07</t>
  </si>
  <si>
    <t>147-07</t>
  </si>
  <si>
    <t>323 - RASHODI ZA USLUGE</t>
  </si>
  <si>
    <t>329 - OSTALI NESPOMENUTI RASHODI POSLOVANJA</t>
  </si>
  <si>
    <t>32 - MATERIJALNI RASHODI</t>
  </si>
  <si>
    <t>3 - RASHODI POSLOVANJA</t>
  </si>
  <si>
    <t>Razdjel: 003 - UPRAVNI ODJEL ZA  DRUŠTVENE DJELATNOSTI</t>
  </si>
  <si>
    <t>Glava: 00301 - OSNOVNO ŠKOLSTVO</t>
  </si>
  <si>
    <t>Korisnik: 03070824 - Osnovna škola Ivan Goran Kovačić</t>
  </si>
  <si>
    <t>Program: 300107 - DECENTRALIZIRANE FUNKCIJE - OŠ IVAN GORAN KOVAČIĆ</t>
  </si>
  <si>
    <t xml:space="preserve"> 3211 - SLUŽBENA PUTOVANJA</t>
  </si>
  <si>
    <t xml:space="preserve"> 3213 - STRUČNO USAVRŠAVANJE ZAPOSLENIKA</t>
  </si>
  <si>
    <t xml:space="preserve"> 3214 - OSTALE NAKNADE TROŠKOVA ZAPOSLENIMA</t>
  </si>
  <si>
    <t>130-07</t>
  </si>
  <si>
    <t xml:space="preserve"> 3221 - UREDSKI MATERIJAL I OSTALI MATERIJALNI RASHODI</t>
  </si>
  <si>
    <t xml:space="preserve"> 3223 - ENERGIJA</t>
  </si>
  <si>
    <t xml:space="preserve"> 3225 - SITNI INVENTAR I AUTO GUME</t>
  </si>
  <si>
    <t xml:space="preserve"> 3227 - SLUŽBENA RADNA I ZAŠTITNA ODJEĆA I OBUĆA</t>
  </si>
  <si>
    <t xml:space="preserve"> 3231 - USLUGE TELEFONA, POŠTE I PRIJEVOZA</t>
  </si>
  <si>
    <t xml:space="preserve"> 3234 - KOMUNALNE USLUGE</t>
  </si>
  <si>
    <t xml:space="preserve"> 3236 - ZDRAVSTVENE I VETERINARSKE USLUGE</t>
  </si>
  <si>
    <t xml:space="preserve"> 3237 - INTELEKTUALNE I OSOBNE USLUGE</t>
  </si>
  <si>
    <t xml:space="preserve"> 3238 - RAČUNALNE USLUGE</t>
  </si>
  <si>
    <t xml:space="preserve"> 3239 - OSTALE USLUGE</t>
  </si>
  <si>
    <t xml:space="preserve"> 3292 - PREMIJE OSIGURANJA</t>
  </si>
  <si>
    <t xml:space="preserve"> 3293 - REPREZENTACIJA</t>
  </si>
  <si>
    <t xml:space="preserve"> 3294 - ČLANARINE</t>
  </si>
  <si>
    <t xml:space="preserve"> 3299 - OSTALI NESPOMENUTI RASHODI POSLOVANJA</t>
  </si>
  <si>
    <t>Ukupno za izvor: 5.3.1 - POMOĆI IZRAVNANJA ZA DECENTRALIZIRANE FUNKCIJE - OSNOVNE ŠK.</t>
  </si>
  <si>
    <t>Ukupno za funkciju: 0912 - Osnovno obrazovanje</t>
  </si>
  <si>
    <t>Ukupno za Aktivnost/Projekt: 300101-07 - Materijalni rashodi</t>
  </si>
  <si>
    <t>Aktivnost/Projekt: 300102-07 - Tekuće i investicijsko održavanje objekata</t>
  </si>
  <si>
    <t>148-07</t>
  </si>
  <si>
    <t xml:space="preserve"> 3232 - USLUGE TEKUĆEG I INVESTICIJSKOG ODRŽAVANJA</t>
  </si>
  <si>
    <t>Ukupno za Aktivnost/Projekt: 300102-07 - Tekuće i investicijsko održavanje objekata</t>
  </si>
  <si>
    <t>Aktivnost/Projekt: 300103-07 - Prijevoz učenika</t>
  </si>
  <si>
    <t>150-40</t>
  </si>
  <si>
    <t xml:space="preserve"> 32319 - OSTALE USLUGE ZA KOMUNIKACIJU I PRIJEVOZ</t>
  </si>
  <si>
    <t>Ukupno za izvor: 1.1.1 - OPĆI PRIHODI I PRIMICI - DODATNI UDIO ZA OŠ</t>
  </si>
  <si>
    <t>150-04</t>
  </si>
  <si>
    <t>Ukupno za Aktivnost/Projekt: 300103-07 - Prijevoz učenika</t>
  </si>
  <si>
    <t>Aktivnost/Projekt: 300104-07 - Oprema i knjige</t>
  </si>
  <si>
    <t>151-08</t>
  </si>
  <si>
    <t xml:space="preserve"> 4221 - UREDSKA OPREMA I NAMJEŠTAJ</t>
  </si>
  <si>
    <t xml:space="preserve"> 4222 - KOMUNIKACIJSKA OPREMA</t>
  </si>
  <si>
    <t xml:space="preserve"> 4223 - OPREMA ZA ODRŽAVANJE I ZAŠTITU</t>
  </si>
  <si>
    <t xml:space="preserve"> 4226 - SPORTSKA I GLAZBENA OPREMA</t>
  </si>
  <si>
    <t xml:space="preserve"> 4227 - UREĐAJI, STROJEVI I OPREMA ZA OSTALE NAMJENE</t>
  </si>
  <si>
    <t>422 - POSTROJENJA I OPREMA</t>
  </si>
  <si>
    <t>154-07</t>
  </si>
  <si>
    <t xml:space="preserve"> 4241 - KNJIGE U KNJIŽNICAMA</t>
  </si>
  <si>
    <t>424 - KNJIGE, UMJETNIČKA DJELA I OSTALE IZLOŽBENE VRIJEDNOSTI</t>
  </si>
  <si>
    <t>42 - RASHODI ZA NABAVU PROIZVEDENE DUGOTRAJNE IMOVINE</t>
  </si>
  <si>
    <t>4 - RASHODI ZA NABAVU NEFINANCIJSKE IMOVINE</t>
  </si>
  <si>
    <t>Ukupno za Aktivnost/Projekt: 300104-07 - Oprema i knjige</t>
  </si>
  <si>
    <t>Ukupno za program: 300107 - DECENTRALIZIRANE FUNKCIJE - OŠ IVAN GORAN KOVAČIĆ</t>
  </si>
  <si>
    <t>Program: 300207 - VLASTITA DJELATNOST - OŠ IVAN GORAN KOVAČIĆ</t>
  </si>
  <si>
    <t>Aktivnost/Projekt: 300201-07 - Materijalni rashodi</t>
  </si>
  <si>
    <t>161-07</t>
  </si>
  <si>
    <t xml:space="preserve"> 3222 - MATERIJAL I SIROVINE</t>
  </si>
  <si>
    <t>174-07</t>
  </si>
  <si>
    <t>Ukupno za izvor: 4.5.2 - PRIHODI ZA POSEBNE NAMJENE - OSTALO - PRORAČUNSKI KORISNIK</t>
  </si>
  <si>
    <t>Ukupno za izvor: 5.1.2 - POMOĆI IZ DRŽAVNOG PRORAČUNA - PRORAČUNSKI KORISNIK</t>
  </si>
  <si>
    <t>Ukupno za izvor: 5.4.2 - POMOĆI OD OSTALIH SUBJEKATA UNUTAR OPĆEG PRORAČUNA - PR.KOR</t>
  </si>
  <si>
    <t>156-06</t>
  </si>
  <si>
    <t>160-07</t>
  </si>
  <si>
    <t>164-04</t>
  </si>
  <si>
    <t>Ukupno za izvor: 6.1.2 - PRIHODI OD DONACIJA - PRORAČUNSKI KORISNIK</t>
  </si>
  <si>
    <t>Ukupno za Aktivnost/Projekt: 300201-07 - Materijalni rashodi</t>
  </si>
  <si>
    <t>Aktivnost/Projekt: 300203-07 - Oprema i knjige</t>
  </si>
  <si>
    <t>179-04</t>
  </si>
  <si>
    <t>Ukupno za Aktivnost/Projekt: 300203-07 - Oprema i knjige</t>
  </si>
  <si>
    <t>Ukupno za program: 300207 - VLASTITA DJELATNOST - OŠ IVAN GORAN KOVAČIĆ</t>
  </si>
  <si>
    <t>950-07</t>
  </si>
  <si>
    <t xml:space="preserve"> 3111 - PLAĆE ZA REDOVAN RAD</t>
  </si>
  <si>
    <t>311 - PLAĆE</t>
  </si>
  <si>
    <t>951-07</t>
  </si>
  <si>
    <t xml:space="preserve"> 3121 - OSTALI RASHODI ZA ZAPOSLENE</t>
  </si>
  <si>
    <t>312 - OSTALI RASHODI ZA ZAPOSLENE</t>
  </si>
  <si>
    <t>952-07</t>
  </si>
  <si>
    <t xml:space="preserve"> 31321 - DOPRINOSI ZA OBVEZNO ZDRAVSTVENO OSIGURANJE</t>
  </si>
  <si>
    <t>313 - DOPRINOSI NA PLAĆE</t>
  </si>
  <si>
    <t>31 - RASHODI ZA ZAPOSLENE</t>
  </si>
  <si>
    <t>953-09</t>
  </si>
  <si>
    <t xml:space="preserve"> 3212 - NAKNADE ZA PRIJEVOZ, ZA RAD NA TERENU I ODVOJENI ŽIVOT</t>
  </si>
  <si>
    <t>Ukupno za izvor: 1.1. - OPĆI PRIHODI I PRIMICI</t>
  </si>
  <si>
    <t>180-07</t>
  </si>
  <si>
    <t>181-07</t>
  </si>
  <si>
    <t>182-07</t>
  </si>
  <si>
    <t>183-09</t>
  </si>
  <si>
    <t>Ukupno za izvor: 4.5.1 - PRIHODI ZA POSEBNE NAMJENE - OSTALO</t>
  </si>
  <si>
    <t>Ukupno za Aktivnost/Projekt: 300301-07 - Produženi boravak</t>
  </si>
  <si>
    <t>Ukupno za izvor: 5.2.1 - POMOĆI IZ DRŽAVNOG PRORAČUNA TEMELJEM PRIJENOSA EU</t>
  </si>
  <si>
    <t>Program: 300607 - PLAĆE I OSTALI RASHODI - MZO - OŠ IVAN GORAN KOVAČIĆ</t>
  </si>
  <si>
    <t>Aktivnost/Projekt: 300601-07 - Rashodi za zaposlene</t>
  </si>
  <si>
    <t>189-07</t>
  </si>
  <si>
    <t xml:space="preserve"> 3113 - PLAĆE ZA PREKOVREMENI RAD</t>
  </si>
  <si>
    <t xml:space="preserve"> 3114 - PLAĆE ZA POSEBNE UVJETE RADA</t>
  </si>
  <si>
    <t>190-07</t>
  </si>
  <si>
    <t>191-07</t>
  </si>
  <si>
    <t>Ukupno za Aktivnost/Projekt: 300601-07 - Rashodi za zaposlene</t>
  </si>
  <si>
    <t>Aktivnost/Projekt: 300602-07 - Materijalni rashodi</t>
  </si>
  <si>
    <t>192-07</t>
  </si>
  <si>
    <t>193-06</t>
  </si>
  <si>
    <t>194-05</t>
  </si>
  <si>
    <t>196-07</t>
  </si>
  <si>
    <t>757-05</t>
  </si>
  <si>
    <t xml:space="preserve"> 3235 - ZAKUPNINE I NAJAMNINE</t>
  </si>
  <si>
    <t>958-07</t>
  </si>
  <si>
    <t>198-03</t>
  </si>
  <si>
    <t>201-06</t>
  </si>
  <si>
    <t xml:space="preserve"> 3295 - PRISTOJBE I NAKNADE</t>
  </si>
  <si>
    <t>202-06</t>
  </si>
  <si>
    <t>Ukupno za Aktivnost/Projekt: 300602-07 - Materijalni rashodi</t>
  </si>
  <si>
    <t>Aktivnost/Projekt: 300603-07 - Naknada građanima i kućanstvima iz proračuna</t>
  </si>
  <si>
    <t>759-05</t>
  </si>
  <si>
    <t xml:space="preserve"> 3722 - NAKNADE GRAĐANIMA I KUĆANSTVIMA U NARAVI</t>
  </si>
  <si>
    <t>372 - OSTALE NAKNADE GRAĐANIMA I KUĆANSTVIMA IZ PRORAČUN</t>
  </si>
  <si>
    <t>Ukupno za Aktivnost/Projekt: 300603-07 - Naknada građanima i kućanstvima iz proračuna</t>
  </si>
  <si>
    <t>Aktivnost/Projekt: 300604-07 - Oprema i knjige</t>
  </si>
  <si>
    <t>760-07</t>
  </si>
  <si>
    <t>761-04</t>
  </si>
  <si>
    <t>762-06</t>
  </si>
  <si>
    <t>763-06</t>
  </si>
  <si>
    <t>764-07</t>
  </si>
  <si>
    <t>765-05</t>
  </si>
  <si>
    <t xml:space="preserve"> 4262 - ULAGANJA U RAČUNALNE PROGRAME</t>
  </si>
  <si>
    <t>426 - NEMATERIJALNA PROIZVEDENA IMOVINA</t>
  </si>
  <si>
    <t>Ukupno za Aktivnost/Projekt: 300604-07 - Oprema i knjige</t>
  </si>
  <si>
    <t>Ukupno za program: 300607 - PLAĆE I OSTALI RASHODI - MZO - OŠ IVAN GORAN KOVAČIĆ</t>
  </si>
  <si>
    <t>Program: 300707 - SHEMA ŠKOLSKOG VOĆA I MLIJEKA - OŠ IVAN GORAN KOVAČIĆ</t>
  </si>
  <si>
    <t>Aktivnost/Projekt: 300701-07 - Materijalni rashodi</t>
  </si>
  <si>
    <t>224-07</t>
  </si>
  <si>
    <t>Ukupno za Aktivnost/Projekt: 300701-07 - Materijalni rashodi</t>
  </si>
  <si>
    <t>Ukupno za program: 300707 - SHEMA ŠKOLSKOG VOĆA I MLIJEKA - OŠ IVAN GORAN KOVAČIĆ</t>
  </si>
  <si>
    <t>Ukupno za korisnika: 03070824 - Osnovna škola Ivan Goran Kovačić</t>
  </si>
  <si>
    <t>Ukupno za glava: 00301 - OSNOVNO ŠKOLSTVO</t>
  </si>
  <si>
    <t>Ukupno za razdjel: 003 - UPRAVNI ODJEL ZA  DRUŠTVENE DJELATNOSTI</t>
  </si>
  <si>
    <t xml:space="preserve"> 3224 - MATERIJAL I DIJELOVI ZA TEKUĆE I INVESTICIJSKO ODRŽAVANJE</t>
  </si>
  <si>
    <t>Ukupno za program: 300307 - OŠ IZNAD DRŽAVNOG STANDARDA - OŠ IVAN GORAN KOVAČIĆ</t>
  </si>
  <si>
    <t>BROJ KONTA                                                                                                                                                                                                                  UKUPNO RASHODI IZDACI</t>
  </si>
  <si>
    <t>REPUBLIKA HRVATSKA</t>
  </si>
  <si>
    <t>BRODSKO-POSAVSKA ŽUPANIJA</t>
  </si>
  <si>
    <t>OSNOVNA ŠKOLA IVAN GORAN KOVAČIĆ</t>
  </si>
  <si>
    <t>Huge Badalića 8, 35000 Slavonski Brod</t>
  </si>
  <si>
    <t>KLASA:</t>
  </si>
  <si>
    <t>URBROJ:</t>
  </si>
  <si>
    <t xml:space="preserve">     Članak 81. novog Zakona o proračunu propisuje da izvještaj o izvršenju financijskog plana sadrži opći i posebni dio, obrazloženje i posebne izvještaje. Prihodi i primici, rashodi i izdaci iskazuju se na razini odjeljka ekonomske klasifikacije.</t>
  </si>
  <si>
    <t xml:space="preserve">     * izvršenje prema programskoj klasifikaciji te razini odjeljka ekonomske klasifikacije i izvorima financiranja</t>
  </si>
  <si>
    <r>
      <rPr>
        <b/>
        <sz val="12"/>
        <color theme="1"/>
        <rFont val="Times New Roman"/>
        <family val="1"/>
        <charset val="238"/>
      </rPr>
      <t>2. POSEBNI DIO</t>
    </r>
    <r>
      <rPr>
        <sz val="12"/>
        <color theme="1"/>
        <rFont val="Times New Roman"/>
        <family val="1"/>
        <charset val="238"/>
      </rPr>
      <t xml:space="preserve"> izvještaja o izvršenju financijskog plana sadrži:</t>
    </r>
  </si>
  <si>
    <r>
      <rPr>
        <b/>
        <sz val="12"/>
        <color theme="1"/>
        <rFont val="Times New Roman"/>
        <family val="1"/>
        <charset val="238"/>
      </rPr>
      <t>3. OBRAZLOŽENJE</t>
    </r>
    <r>
      <rPr>
        <sz val="12"/>
        <color theme="1"/>
        <rFont val="Times New Roman"/>
        <family val="1"/>
        <charset val="238"/>
      </rPr>
      <t xml:space="preserve"> ostvarenje prihoda i primitaka, rashoda i izdataka</t>
    </r>
  </si>
  <si>
    <r>
      <rPr>
        <b/>
        <sz val="12"/>
        <color theme="1"/>
        <rFont val="Times New Roman"/>
        <family val="1"/>
        <charset val="238"/>
      </rPr>
      <t xml:space="preserve">     1. OPĆI DIO</t>
    </r>
    <r>
      <rPr>
        <sz val="12"/>
        <color theme="1"/>
        <rFont val="Times New Roman"/>
        <family val="1"/>
        <charset val="238"/>
      </rPr>
      <t xml:space="preserve"> izvještaja o izvršenju financijskog plana sadrži:</t>
    </r>
  </si>
  <si>
    <t xml:space="preserve">          * sažetak A. Račun prihoda i rashoda</t>
  </si>
  <si>
    <t xml:space="preserve">          * sažetak B. Račun financiranja</t>
  </si>
  <si>
    <t xml:space="preserve">               A. Račun prihoda i rashoda</t>
  </si>
  <si>
    <t xml:space="preserve">                    * prihodi i rashodi prema ekonomskoj klasifikaciji</t>
  </si>
  <si>
    <t xml:space="preserve">                    * prihodi i rashodi prema izvorima financiranja</t>
  </si>
  <si>
    <t xml:space="preserve">                    * prihodi i rashodi prema funkcijskoj klasifikaciji</t>
  </si>
  <si>
    <t xml:space="preserve">                    * primci i izdaci prema ekonomskoj klasifikaciji</t>
  </si>
  <si>
    <t xml:space="preserve">                    * primci i izdaci prema izvorima financiranja</t>
  </si>
  <si>
    <t xml:space="preserve">               C. Raspoloživa sredstva iz prethodnih godina</t>
  </si>
  <si>
    <t xml:space="preserve">               B. Račun financiranja</t>
  </si>
  <si>
    <t>I. OPĆI DIO</t>
  </si>
  <si>
    <t>II. POSEBNI DIO</t>
  </si>
  <si>
    <t xml:space="preserve">     Program se sastoji od:</t>
  </si>
  <si>
    <t xml:space="preserve">     Račun prihoda i rashoda sadrži prikaz ukupno ostvarenih prihoda i ostvarenih rashoda na razini razreda ekonomske klasifikacije.</t>
  </si>
  <si>
    <t>Skupina 65 - Prihodi od upravnih i administrativnih pristojbi, pristojbi po posebnim propisima i naknada</t>
  </si>
  <si>
    <t>Skupina 63 - Pomoći</t>
  </si>
  <si>
    <t>Skupina 66 - Prihodi od prodaje proizvoda i robe te pruženih usluga i prihodi od donacija te povrati po protestiranim jamstvima</t>
  </si>
  <si>
    <t>Skupina 67 - Prihodi iz nadležnog proračuna i od HZZO-a temeljem ugovornih obveza</t>
  </si>
  <si>
    <t>Skupina 72 - Prihodi od prodaje proizvedene dugotrajne imovine</t>
  </si>
  <si>
    <t>Skupina 31 - Rashodi za zaposlene</t>
  </si>
  <si>
    <t>Skupina 32 - Materijalni rashodi</t>
  </si>
  <si>
    <t>Skupina 37 - Naknade građanima i kućanstvima na temelju osiguranja i druge naknade</t>
  </si>
  <si>
    <t>Skupina 42 - Rashodi za nabavu proizvedene dugotrajne imovine</t>
  </si>
  <si>
    <t>Zlatko Bagarić</t>
  </si>
  <si>
    <t>68 Kazne, upravne mjere i ostali prihodi</t>
  </si>
  <si>
    <t>681 Kazne i uprvne mjere</t>
  </si>
  <si>
    <t>6831 Ostali prihodi</t>
  </si>
  <si>
    <t>4262 Ulaganje u računalne programe</t>
  </si>
  <si>
    <t>426 Nematerijalna proizvedena imovina</t>
  </si>
  <si>
    <t>Indeks 2/1 (4)</t>
  </si>
  <si>
    <t>176-09</t>
  </si>
  <si>
    <t>4221 - UREDSKA OPREMA I NAMJEŠTAJ</t>
  </si>
  <si>
    <t>178-02</t>
  </si>
  <si>
    <t>4226 - SPORTSKA I GLAZBENA OPREMA</t>
  </si>
  <si>
    <t>184-07</t>
  </si>
  <si>
    <t>1047-07</t>
  </si>
  <si>
    <t>Program: 3003 - OSNOVNO ŠKOLSTVO IZNAD DRŽAVNOG STANDARDA - OŠ IVAN GORAN KOVAČIĆ</t>
  </si>
  <si>
    <t>Aktivnost/Projekt: 300301 - Produženi boravak</t>
  </si>
  <si>
    <t>Aktivnost/Projekt: 300302- Financiranje prehrane učenika</t>
  </si>
  <si>
    <t>Ukupno za Aktivnost/Projekt: 300302 - Financiranje prehrane učenika</t>
  </si>
  <si>
    <t>Ukupno za izvor: 5.1.1. - POMOĆI IZ DRŽAVNOG PRORAČUNA</t>
  </si>
  <si>
    <t>1052-07</t>
  </si>
  <si>
    <t>Aktivnost/Projekt: 300306 - Financiranje ŠKOLSKE PREHRANE - MZO</t>
  </si>
  <si>
    <t>Ukupno za Aktivnost/Projekt: 300306 - Financiranje školske prehrane - MZO</t>
  </si>
  <si>
    <t>1054-07</t>
  </si>
  <si>
    <t>32216 - MATERIJAL ZA HIGIJENSKE POTREBE I NJEGU</t>
  </si>
  <si>
    <t>Skupina 68 - Kazne, upravne mjere i ostali prihodi</t>
  </si>
  <si>
    <t>Aktivnost/Projekt: 300301- Produženi boravak</t>
  </si>
  <si>
    <t>Aktivnost/Projekt: 300306 - Financiranje školske prehrane MZO</t>
  </si>
  <si>
    <t>Aktivnost/Projekt: 300307 - Financiranje higijenskih potrepština MRMSOSP</t>
  </si>
  <si>
    <t>Aktivnost/Projekt: 300307 - Financiranje higijenskih potrepština - MRMSOSP</t>
  </si>
  <si>
    <t>Ukupno za Aktivnost/Projekt: 300307 - Financiranje higijenskih potrepština- Ministarstvo rada, mir.sus</t>
  </si>
  <si>
    <t>Program: 300407 - HELPING - OŠ IVAN GORAN KOVAČIĆ</t>
  </si>
  <si>
    <t>Aktivnost/Projekt: 304701-07 - Rashodi za zaposlene -Min. Znanosti</t>
  </si>
  <si>
    <t>204-10</t>
  </si>
  <si>
    <t>205-10</t>
  </si>
  <si>
    <t>206-10</t>
  </si>
  <si>
    <t>Ukupno za Aktivnost/Projekt: 300401-07 - Rashodi za zaposlene - Min.znanosti</t>
  </si>
  <si>
    <t>Aktivnost/Projekt: 304702-07 - Materijalni rashodi</t>
  </si>
  <si>
    <t>208-10</t>
  </si>
  <si>
    <t>Ukupno za Aktivnost/Projekt: 300402-07 - Materijalni rashodi</t>
  </si>
  <si>
    <t>Aktivnost/Projekt: 30403-07 - Rashodi za zaposlene - Grad</t>
  </si>
  <si>
    <t>215-100</t>
  </si>
  <si>
    <t>213-100</t>
  </si>
  <si>
    <t>214-100</t>
  </si>
  <si>
    <t>Ukupno za izvor: 1.1 - OPĆI PRIHODI I PRIMICI</t>
  </si>
  <si>
    <t>Ukupno za Aktivnost/Projekt: 300403-07 - Rashodi za zaposlene - Grad</t>
  </si>
  <si>
    <t>Aktivnost/Projekt: 300404 - 07 Materijalni rashodi - Grad</t>
  </si>
  <si>
    <t>216-100</t>
  </si>
  <si>
    <t>217-100</t>
  </si>
  <si>
    <t>Ukupno za Aktivnost/Projekt: 300404 - 07 Materijalni rashodi Grad</t>
  </si>
  <si>
    <t xml:space="preserve">     Škola se, kao proračunski korisnik proračuna jedinice lokalne i područne (regionalne) samouprave, financira iz izvora gradskih sredstava, donacija, pomoći za posebne namjene, a plaće i naknade iz sredstava MZO-a.</t>
  </si>
  <si>
    <t xml:space="preserve">     Sukladno čl.86. st.3 Zakona o proračunu (NN, br. 144/21.) i čl.15. st.1 Pravilnika o polugodišnjem i godišnjem izvještaju o izvršenju proračuna (NN158/2023) propisana je obveza i sadržaj godišnjeg izvještanja o izvršenju proračuna, a pitanjem 62. Upitnika o fiskalnoj odgovornosti koji se sastavlja u skladu s Uredbom o sastavljanju i predaji Izjave o fiskalnoj odgovornosti (NN, br. 95/2019), traži se izrada Izvještaja o izvršenju financijskog plana te dostavljanja istog upravljačkom tijelu proračunskog korisnika.</t>
  </si>
  <si>
    <t>Program: 3003- OSNOVNO ŠKOLSTVO IZNAD DRŽAVNOG STANDARDA - OŠ IVAN GORAN KOVAČIĆ</t>
  </si>
  <si>
    <t>Izvorni plan 2024. (2)</t>
  </si>
  <si>
    <t>Tekući plan 2024. (3)</t>
  </si>
  <si>
    <t>Izvršenje 2023.                         1.1. - 30.06. (4)</t>
  </si>
  <si>
    <t>Izvršenje 2024.                         1.1. - 30.06. (4)</t>
  </si>
  <si>
    <t>Ukupno za program: 300404-07- HELPING -OŠ IVAN GORAN KOVAČIĆ</t>
  </si>
  <si>
    <t>Aktivnost/Projekt:306401 - Zvukovi suvremenog učenja: Glazba i tehnologija</t>
  </si>
  <si>
    <t>3225 - SITNI INVENTAR I AUTO GUME</t>
  </si>
  <si>
    <t>1084-01</t>
  </si>
  <si>
    <t>Ukupno za izvor: 5.2.2 - POMOĆI IZ DRŽAVNOG PRORAČUNA TEMELJEM PRIJENOSA EU</t>
  </si>
  <si>
    <t>Ukupno za Aktivnost/Projekt: 3046 - Zvukovi suvremenog učenja: Glazba i tehnologija</t>
  </si>
  <si>
    <t>Ukupno za program: 304601 - Zvukovi suvremenog učenja: Glazba i tehnologija</t>
  </si>
  <si>
    <t>Program: 3064 - ZVUKOVI SUVREMENOG UČENJA: GLAZBA I TEHNOLOGIJA</t>
  </si>
  <si>
    <t>Program: 3065 - VREMENSKA POSTAJA BUDUĆNOSTI</t>
  </si>
  <si>
    <t>Aktivnost/Projekt:306501 - Vremenska postaja budućnosti</t>
  </si>
  <si>
    <t>3299 - OSTALI NESPOMENUTI RASHODI POSLOVANJA</t>
  </si>
  <si>
    <t>Ukupno za Aktivnost/Projekt: 306501 -Vremenska postaja budućnosti</t>
  </si>
  <si>
    <t>Ukupno za program: 3065 - VREMENSKA POSTAJA BUDUĆNOSTI</t>
  </si>
  <si>
    <t>OBRAZLOŽENJE GODIŠNJEG  IZVJEŠTAJA O IZVRŠENJU                                                                             FINANCIJSKOG PLANA ZA RAZDOBLJE 1.1.2024. - 30.06.2024.GODINE</t>
  </si>
  <si>
    <t xml:space="preserve">     U razdoblju od 1. siječnja do 30. lipnja ovi prihodi nisu planirani jer nije planirana prodaja nefinancijske imovine.</t>
  </si>
  <si>
    <t xml:space="preserve">     Preneseni rezultat iznosi 2.151,14. Indeks u odnosu na preneseni rezultat prethodne godine iznosi 23,49.</t>
  </si>
  <si>
    <r>
      <rPr>
        <i/>
        <sz val="12"/>
        <rFont val="Times New Roman"/>
        <family val="1"/>
        <charset val="238"/>
      </rPr>
      <t xml:space="preserve">     * izvor financiranja 5.3.1. - prihodi za decentralizirane funkcije</t>
    </r>
    <r>
      <rPr>
        <sz val="12"/>
        <rFont val="Times New Roman"/>
        <family val="1"/>
        <charset val="238"/>
      </rPr>
      <t xml:space="preserve"> koji pokrivaju troškove zaposlenih, rashode za materijal i usluge, financijske rashode poslovanja, kao i ostale nespomenute rashode poslovanja.</t>
    </r>
  </si>
  <si>
    <r>
      <rPr>
        <i/>
        <sz val="12"/>
        <rFont val="Times New Roman"/>
        <family val="1"/>
        <charset val="238"/>
      </rPr>
      <t xml:space="preserve">     * izvor financiranja 5.3.1. - prihodi za decentralizirane funkcije</t>
    </r>
    <r>
      <rPr>
        <sz val="12"/>
        <rFont val="Times New Roman"/>
        <family val="1"/>
        <charset val="238"/>
      </rPr>
      <t xml:space="preserve"> koji pokrivaju troškove usluga materijalnog i investicijskog održavanja.</t>
    </r>
  </si>
  <si>
    <r>
      <rPr>
        <i/>
        <sz val="12"/>
        <rFont val="Times New Roman"/>
        <family val="1"/>
        <charset val="238"/>
      </rPr>
      <t xml:space="preserve">     * izvor financiranja 1.1.1. - opći prihodi</t>
    </r>
    <r>
      <rPr>
        <sz val="12"/>
        <rFont val="Times New Roman"/>
        <family val="1"/>
        <charset val="238"/>
      </rPr>
      <t xml:space="preserve"> koji pokrivaju usluge prijevoza autobusa za učenike putnike (PŠ Donja Vrba).</t>
    </r>
  </si>
  <si>
    <r>
      <rPr>
        <i/>
        <sz val="12"/>
        <rFont val="Times New Roman"/>
        <family val="1"/>
        <charset val="238"/>
      </rPr>
      <t xml:space="preserve">     * izvor financiranja 5.3.1. - prihodi za decentralizirane funkcije</t>
    </r>
    <r>
      <rPr>
        <sz val="12"/>
        <rFont val="Times New Roman"/>
        <family val="1"/>
        <charset val="238"/>
      </rPr>
      <t xml:space="preserve"> koji pokrivaju rashode za nabavu nefinancijske imovine.</t>
    </r>
  </si>
  <si>
    <r>
      <rPr>
        <i/>
        <sz val="12"/>
        <rFont val="Times New Roman"/>
        <family val="1"/>
        <charset val="238"/>
      </rPr>
      <t xml:space="preserve">     * izvor financiranja 4.5.2. - prihodi za</t>
    </r>
    <r>
      <rPr>
        <sz val="12"/>
        <rFont val="Times New Roman"/>
        <family val="1"/>
        <charset val="238"/>
      </rPr>
      <t xml:space="preserve"> troškove prijevoza učenika  za sportska natjecanja (HŠSS).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</si>
  <si>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</t>
    </r>
    <r>
      <rPr>
        <sz val="12"/>
        <rFont val="Times New Roman"/>
        <family val="1"/>
        <charset val="238"/>
      </rPr>
      <t xml:space="preserve"> koji pokrivaju troškove voditelja županijskih stručnih vijeća - stručni skupovi, prijevoz, radni materijal i sl. (AZOO)</t>
    </r>
  </si>
  <si>
    <r>
      <rPr>
        <i/>
        <sz val="12"/>
        <rFont val="Times New Roman"/>
        <family val="1"/>
        <charset val="238"/>
      </rPr>
      <t xml:space="preserve">     * izvor financiranja 5.4.2. - prihodi od subjekata unutar općeg proračuna</t>
    </r>
    <r>
      <rPr>
        <sz val="12"/>
        <rFont val="Times New Roman"/>
        <family val="1"/>
        <charset val="238"/>
      </rPr>
      <t xml:space="preserve"> </t>
    </r>
  </si>
  <si>
    <r>
      <rPr>
        <i/>
        <sz val="12"/>
        <rFont val="Times New Roman"/>
        <family val="1"/>
        <charset val="238"/>
      </rPr>
      <t xml:space="preserve">     * izvor financiranja 6.1.2. - prihodi od donacija</t>
    </r>
    <r>
      <rPr>
        <sz val="12"/>
        <rFont val="Times New Roman"/>
        <family val="1"/>
        <charset val="238"/>
      </rPr>
      <t xml:space="preserve"> koji pokrivaju troškove zaposlenih za izvanučioničku nastavu (turističke agencije).</t>
    </r>
  </si>
  <si>
    <r>
      <rPr>
        <i/>
        <sz val="12"/>
        <rFont val="Times New Roman"/>
        <family val="1"/>
        <charset val="238"/>
      </rPr>
      <t xml:space="preserve">     * izvor financiranja 6.1.2. - prihodi od donacija</t>
    </r>
    <r>
      <rPr>
        <sz val="12"/>
        <rFont val="Times New Roman"/>
        <family val="1"/>
        <charset val="238"/>
      </rPr>
      <t xml:space="preserve"> koji pokrivaju donacije u knjigama za školsku knjižnicu (lektira, slikovnice, stručna literatura i sl.) nisu iskorišteni jer nismo dobili sredstva za ovu godinu.</t>
    </r>
  </si>
  <si>
    <r>
      <rPr>
        <i/>
        <sz val="12"/>
        <rFont val="Times New Roman"/>
        <family val="1"/>
        <charset val="238"/>
      </rPr>
      <t xml:space="preserve">        * izvor financiranja 1.1. - opći prihodi</t>
    </r>
    <r>
      <rPr>
        <sz val="12"/>
        <rFont val="Times New Roman"/>
        <family val="1"/>
        <charset val="238"/>
      </rPr>
      <t xml:space="preserve"> koji pokrivaju troškove zaposlenih u programu Produženog boravka (plaće, prijevoz i materijalna prava).</t>
    </r>
  </si>
  <si>
    <r>
      <rPr>
        <i/>
        <sz val="12"/>
        <rFont val="Times New Roman"/>
        <family val="1"/>
        <charset val="238"/>
      </rPr>
      <t xml:space="preserve">     * izvor financiranja 4.5.1. - prihodi za posebne namjene</t>
    </r>
    <r>
      <rPr>
        <sz val="12"/>
        <rFont val="Times New Roman"/>
        <family val="1"/>
        <charset val="238"/>
      </rPr>
      <t xml:space="preserve"> koji pokrivaju troškove zaposlenih u programu Produženog boravka (plaće, prijevoz i materijalna prava).</t>
    </r>
  </si>
  <si>
    <r>
      <rPr>
        <i/>
        <sz val="12"/>
        <rFont val="Times New Roman"/>
        <family val="1"/>
        <charset val="238"/>
      </rPr>
      <t xml:space="preserve">     * izvor financiranja 5.1.1. - pomoći iz državnog proračuna </t>
    </r>
    <r>
      <rPr>
        <sz val="12"/>
        <rFont val="Times New Roman"/>
        <family val="1"/>
        <charset val="238"/>
      </rPr>
      <t>koji pokrivaju troškove namirnica školske kuhinje za usve učenike koje financira MZO.</t>
    </r>
  </si>
  <si>
    <r>
      <rPr>
        <i/>
        <sz val="12"/>
        <rFont val="Times New Roman"/>
        <family val="1"/>
        <charset val="238"/>
      </rPr>
      <t xml:space="preserve">     * izvor financiranja 5.1.1. - pomoći iz državnog proračuna </t>
    </r>
    <r>
      <rPr>
        <sz val="12"/>
        <rFont val="Times New Roman"/>
        <family val="1"/>
        <charset val="238"/>
      </rPr>
      <t>koji pokrivaju troškove nabavke higijenskih menstrualnih potrepština koje financira MRMSOSP.</t>
    </r>
  </si>
  <si>
    <t xml:space="preserve">  Sastoji se od aktivnosti i projekata kojima je cilj osigurati sredstva za materijalne </t>
  </si>
  <si>
    <r>
      <rPr>
        <i/>
        <sz val="12"/>
        <color theme="1"/>
        <rFont val="Times New Roman"/>
        <family val="1"/>
        <charset val="238"/>
      </rPr>
      <t xml:space="preserve">     * izvor financiranja 5.2.1. - pomoći iz državnog proračuna</t>
    </r>
    <r>
      <rPr>
        <sz val="12"/>
        <color theme="1"/>
        <rFont val="Times New Roman"/>
        <family val="1"/>
        <charset val="238"/>
      </rPr>
      <t xml:space="preserve"> temeljem prijenosa EU koji obuhvaćaju rashode za plaće i materijalna prava zaposlenika </t>
    </r>
  </si>
  <si>
    <r>
      <rPr>
        <i/>
        <sz val="12"/>
        <color theme="1"/>
        <rFont val="Times New Roman"/>
        <family val="1"/>
        <charset val="238"/>
      </rPr>
      <t xml:space="preserve">     * izvor financiranja 5.2.1. -  pomoći iz državnog proračuna temeljem prijenosa EU </t>
    </r>
    <r>
      <rPr>
        <sz val="12"/>
        <color theme="1"/>
        <rFont val="Times New Roman"/>
        <family val="1"/>
        <charset val="238"/>
      </rPr>
      <t>koji obuhvaćaju naknade troškova zaposlenicima (naknade za prijevoz, dnevnice i putni troškovi).</t>
    </r>
  </si>
  <si>
    <r>
      <rPr>
        <i/>
        <sz val="12"/>
        <color theme="1"/>
        <rFont val="Times New Roman"/>
        <family val="1"/>
        <charset val="238"/>
      </rPr>
      <t xml:space="preserve">     * izvor financiranja 1.1. - Opći prihodi i primici koji pokrivaju</t>
    </r>
    <r>
      <rPr>
        <sz val="12"/>
        <color theme="1"/>
        <rFont val="Times New Roman"/>
        <family val="1"/>
        <charset val="238"/>
      </rPr>
      <t xml:space="preserve"> rashode za plaće i materijalna prava zaposlenika </t>
    </r>
  </si>
  <si>
    <t>Aktivnost/Projekt: 300401-07 - Rashodi za zaposlene - Min.znanosti</t>
  </si>
  <si>
    <t xml:space="preserve">     * izvor financiranja 1.1. - Opći prihodi i primici koji pokrivaju naknade troškova zaposlenicima (naknade za prijevoz, dnevnice i putni troškovi).</t>
  </si>
  <si>
    <t>Program: 300607- PLAĆE I OSTALI RASHODI - MZO- OŠ IVAN GORAN KOVAČIĆ</t>
  </si>
  <si>
    <r>
      <rPr>
        <i/>
        <sz val="12"/>
        <color theme="1"/>
        <rFont val="Times New Roman"/>
        <family val="1"/>
        <charset val="238"/>
      </rPr>
      <t xml:space="preserve">     * izvor financiranja 5.1.2. - prihodi iz državnog proračuna</t>
    </r>
    <r>
      <rPr>
        <sz val="12"/>
        <color theme="1"/>
        <rFont val="Times New Roman"/>
        <family val="1"/>
        <charset val="238"/>
      </rPr>
      <t xml:space="preserve"> koji obuhvaćaju rashode za plaće i materijalna prava zaposlenika (rashodi za plaće, doprinosi na bruto plaće, te naknade i nagrade zaposlenicima sukladno TKU).</t>
    </r>
  </si>
  <si>
    <r>
      <rPr>
        <i/>
        <sz val="12"/>
        <color theme="1"/>
        <rFont val="Times New Roman"/>
        <family val="1"/>
        <charset val="238"/>
      </rPr>
      <t xml:space="preserve">     * izvor financiranja 5.1.2. - prihodi iz državnog proračuna </t>
    </r>
    <r>
      <rPr>
        <sz val="12"/>
        <color theme="1"/>
        <rFont val="Times New Roman"/>
        <family val="1"/>
        <charset val="238"/>
      </rPr>
      <t>koji obuhvaćaju naknade troškova zaposlenicima i osobama izvan radnog odnosa (naknade za prijevoz, dnevnice i putni troškovi).</t>
    </r>
  </si>
  <si>
    <r>
      <rPr>
        <i/>
        <sz val="12"/>
        <color theme="1"/>
        <rFont val="Times New Roman"/>
        <family val="1"/>
        <charset val="238"/>
      </rPr>
      <t xml:space="preserve">     * izvor financiranja 5.1.2. - prihodi iz državnog proračuna</t>
    </r>
    <r>
      <rPr>
        <sz val="12"/>
        <color theme="1"/>
        <rFont val="Times New Roman"/>
        <family val="1"/>
        <charset val="238"/>
      </rPr>
      <t xml:space="preserve"> koji pokrivaju troškove nabavke udžbenika radnog karaktera za sve učenike u školskoj godini.</t>
    </r>
  </si>
  <si>
    <r>
      <rPr>
        <i/>
        <sz val="12"/>
        <color theme="1"/>
        <rFont val="Times New Roman"/>
        <family val="1"/>
        <charset val="238"/>
      </rPr>
      <t xml:space="preserve">     * izvor financiranja 5.1.2. - prihodi iz državnog proračuna</t>
    </r>
    <r>
      <rPr>
        <sz val="12"/>
        <color theme="1"/>
        <rFont val="Times New Roman"/>
        <family val="1"/>
        <charset val="238"/>
      </rPr>
      <t xml:space="preserve"> koji pokrivaju troškove nabavke udžbenika radnog karaktera za sve učenike u škoolskoj godini, te nabavke opreme (školski kurikulum), te školske lektire.</t>
    </r>
  </si>
  <si>
    <r>
      <rPr>
        <i/>
        <sz val="12"/>
        <color theme="1"/>
        <rFont val="Times New Roman"/>
        <family val="1"/>
        <charset val="238"/>
      </rPr>
      <t xml:space="preserve">     * izvor financiranja 5.2.1. - prihodi iz državnog proračuna temeljem prijenosa EU </t>
    </r>
    <r>
      <rPr>
        <sz val="12"/>
        <color theme="1"/>
        <rFont val="Times New Roman"/>
        <family val="1"/>
        <charset val="238"/>
      </rPr>
      <t xml:space="preserve"> koji pokrivaju troškove namirnica za sve učenike za provedbu programa Školske sheme.</t>
    </r>
  </si>
  <si>
    <t xml:space="preserve">     Brojčana oznaka funkcijske klasifikacije veže se uz rashode iskazane prema računima ekonomske klasifikacije svake aktivnosti i projekta. Klasifikacija naše škole je 0912 Osnovno obrazovanje.</t>
  </si>
  <si>
    <t xml:space="preserve">     Na temelju Financijskog plana 2025. godine te ostvarenih/izvršenih prihoda i rashoda, predstavljamo godišnji izvještaj o izvršenju financijskog plana  OŠ IVAN GORAN KOVAČIĆ, SLAVONSKI BROD za razdoblje 1.1. - 30.06.2025. godinu ostvaren je kako slijedi:</t>
  </si>
  <si>
    <t>Izvorni plan 2025. (2)</t>
  </si>
  <si>
    <t>Tekući plan 2025. (3)</t>
  </si>
  <si>
    <t>Izvršenje 2025.                         1.1. - 30.06. (4)</t>
  </si>
  <si>
    <t>POLUGODIŠNJI  IZVJEŠTAJ O IZVRŠENJU FINANCIJSKOG PLANA                                                                                      ZA RAZDOBLJE 1.1.2025. - 30.06.2025. GODINE</t>
  </si>
  <si>
    <t>PRIHODI 2025. PREMA EKONOMSKOJ KLASIFIKACIJI</t>
  </si>
  <si>
    <t>I. OPĆI DIO za razdoblje                                                od 1.1.2025. do 30.06.2025.</t>
  </si>
  <si>
    <t>RASHODI 2025. PREMA EKONOMSKOJ KLASIFIKACIJI</t>
  </si>
  <si>
    <t>PRIHODI 2025. UKUPNO PREMA IZVORIMA FINANCIRANJA</t>
  </si>
  <si>
    <t>RASHODI 2025. UKUPNO PREMA IZVORIMA FINANCIRANJA</t>
  </si>
  <si>
    <t>PRIHODI I RASHODI 2025. PREMA FUNKCIJSKOJ KLASIFIKACIJI</t>
  </si>
  <si>
    <t>3236 - ZDRAVSTVENE I VETERINARSKE USLUGE</t>
  </si>
  <si>
    <t>1113-01</t>
  </si>
  <si>
    <t>323- RASHODI ZA USLUGE</t>
  </si>
  <si>
    <t>321- NAKNADE TROŠKOVA NEZAPOSLENIMA</t>
  </si>
  <si>
    <t>1085-01</t>
  </si>
  <si>
    <t>II. POSEBNI DIO - IZVRŠENJE FINANCIJSKOG PLANA PO ORGANIZACIJSKOJ KLASIFIKACIJI                                                                                                                                                                                                          za razdoblje od 1.1.2025. do 30.06.2025.</t>
  </si>
  <si>
    <t>II. POSEBNI DIO - IZVRŠENJE FINANCIJSKOG PLANA PO PROGRAMSKOJ KLASIFIKACIJI                                                                                                                                                                                                          za razdoblje od 1.1.2025. do 30.06.2025.</t>
  </si>
  <si>
    <t>Izvorni plan 2025. (1)</t>
  </si>
  <si>
    <t>Tekući plan 2025. (2)</t>
  </si>
  <si>
    <t>Izvršenje                         1.1. - 30.06.2025. (3)</t>
  </si>
  <si>
    <t>PRENESENI REZULTAT POSLOVANJA 2025. PREMA EKONOMSKOJ KLASIFIKACIJI</t>
  </si>
  <si>
    <t>Godišnji izvještaj o izvršenju Financijskog plana Osnovne škole Ivan Goran Kovačić, Slavonski Brod za 2025. godinu sastavljen je prema Zakonu o proračunu (NN, br. 144/21.) i Pravilniku o polugodišnjem i godišnjem izvještaju o izvršenju proračuna (NN, br. 158/2023.)</t>
  </si>
  <si>
    <t xml:space="preserve">     Indeks izvršenja u odnosu na plan je 50,40.</t>
  </si>
  <si>
    <t xml:space="preserve">     Prihodi proračuna za 2025. godinu  planirani su u iznosu od 1.436.990,00 €.</t>
  </si>
  <si>
    <t xml:space="preserve">     U razdoblju od 1. siječnja do 30. lipnja ostvareni prihodi iznose 724.209,35€ (50,40%) u odnosu na ukupno planirane prihode proračuna za 2025. godinu. U odnosu na isto razdoblje 2024. godine ostvareni su prihodi veći za 30.903,82€ (104,46) na što je značajnije utjecalo povećanje prihoda od pomoći iz inozemstva i od subjekata unutar općeg proračuna. </t>
  </si>
  <si>
    <t xml:space="preserve">     Prihodi od pomoći planirani su u iznosu od 1.246.432,00 €, a ostvareni su u iznosu od 610.828,08€ (Indeks 49,01). Odnose se na tekuće pomoći proračunskim korisnicima iz proračuna koji im nije nadležan za financiranje školske prehrane, plaće i materijalna prava zaposlenih.</t>
  </si>
  <si>
    <t xml:space="preserve">     Ovi prihodi planirani su u iznosu od 400,00 €, te ih nema, u odnosu na 2024. kada se višak ostvarenih prihoda odnosio na isplatu naknade štete po polici osiguranja.</t>
  </si>
  <si>
    <t xml:space="preserve">     Prihodi iz nadležnog proračuna i od HZZO-a planirani su u iznosu od 186.758,00 €, a ostvareni su u iznosu od 112.091,71€ (Indeks 60,02). Odnose se na prihode koji pokrivaju troškove zaposlenih materijalne rashode, rashode za usluge, financijske rashode te ostale nespomenute rashode. Isti se odnose i na troškove zaposlenih u programu produženog boravka, pomoćnika u nastavi i program Školska shema.</t>
  </si>
  <si>
    <t xml:space="preserve">     Ovi prihodi planirani su u iznosu od 1.700,00 €, a ostvareni su u iznosu od 690 (Indeks 40,59). Odnosi se na financiranje troškova voditelja izvanučioničke nastave, tj. donacija putničkih agencija za dnevnice.</t>
  </si>
  <si>
    <t xml:space="preserve">     Ovi prihodi planirani su u iznosu od 1.700,00 €, a ostvareni su u iznosu od 599,56€ (Indeks 35,27). Odnose se na tekuće i kapitalne donacije proračunskih i izvanproračunskih subjekata za financiranje određenih projekata ( najvećim dijelom donacija turističke zajednice).</t>
  </si>
  <si>
    <t xml:space="preserve">     Rashodi proračuna za 2025. godinu  planirani su u iznosu od 1.431.690,00 €</t>
  </si>
  <si>
    <t xml:space="preserve">     U razdoblju od 1. siječnja do 30. lipnja ostvareni rashodi iznose 806.193,45 € (Indeks 56,31) u odnosu na ukupno planirane rashode proračuna za 2025. godinu. U odnosu na isto razdoblje 2024. godine ostvareni su rashodi veći za 130.709,04 € (Indeks 119,35) na što je značajnije utjecalo povećanje rashoda za plaće (veće bruto plaće( povećanje u javnom sektoru),  viši troškovi prijevoza (trošak prehrane za Produženi boravak, te povećanje troška prehrane financirane od MZO). Povećanje nastaje i uslijed povećanja troškova prijevoza učenika, kao i povećanja cijene komunalnih usluga.</t>
  </si>
  <si>
    <t xml:space="preserve">     U razdoblju od 1. siječnja do 30. lipnja ostvareni rashodi za zaposlene u iznosu 694.093,52 € (Indeks u ukupno planiram rashodima je 57,43). U odnosu na isto razdoblje iz prethodne godine bilježi se indeks od 123,11. Izvršenje se odnosi se na veća isplaćena prava na plaću zaposlenika u odnosu na 2024. godinu radi povećanja osnovice za obračun plaće te zbog većeg broja djelatnika.</t>
  </si>
  <si>
    <t xml:space="preserve">     U razdoblju od 1. siječnja do 30. lipnja, materijalni rashodi ostvareni su u iznosu od 112.099,93 € .Materijalne rashode čine naknade troškova zaposlenicima, rashodi za materijal i energiju, rashodi za usluge, ostali nespomenuti rashodi poslovanja. </t>
  </si>
  <si>
    <t xml:space="preserve">     Izvršenje u tekućoj godini iznosi 0,00 €  (0%), a planirane su u iznosu od 17.500,00 €.</t>
  </si>
  <si>
    <t xml:space="preserve">     U razdoblju od 1. siječnja do 30. lipnja ostvareni rashodi za nabavu dugotrajne imovine iznose 656,25,€ (12,38%). Rashodi se odnose na nabavu klima uređaja.</t>
  </si>
  <si>
    <t xml:space="preserve">     Za izvještajno razdoblje od 1. siječnja do 30, lipnja 2025. godine, kao i za isto razdoblje iz prethodne 2024. godinu, nije bilo ostvarenja.</t>
  </si>
  <si>
    <t xml:space="preserve">     Rashodi poslovanja i rashodi za nabavu nefinancijske imovine ostvareni su u ukupnom iznosu 806.849,70 € te se raspoređuju po programima, aktivnostima i izvorima financiranja. </t>
  </si>
  <si>
    <t xml:space="preserve">     Indeks izvršenja u odnosu na plan je 56,15.</t>
  </si>
  <si>
    <t xml:space="preserve">     Sastoji se od aktivnosti i projekata kojima je cilj osigurati sredstva za materijalne i financijske rashode poslovanja, kao i za rashode i nabavu nefinancijske imovine. Planirano je 100.409 €, a ostvareno je 45.812,96 €, što je 45,63%.</t>
  </si>
  <si>
    <t xml:space="preserve">     Ovim sredstvima se pokrivaju troškovi izvanučioničke nastave, te ostalih materijalnih rashoda i rashoda za nabavu nefinancijske imovine koji se ne financiraju decentraliziranim funkcijama. Planirano je 4.595,00 €, a ostvareno je 2.703,41.</t>
  </si>
  <si>
    <t xml:space="preserve">     Sastoji se od aktivnosti i projekata kojima je cilj osigurati sredstva za materijalne i financijske rashode poslovanja koji pokrivaju troškove zaposlenih u programu produženog boravka, te financiranje prehrane učenika. Planirano je 142.038,00 €, a ostvareno je 88.241,58 €, što je 62,13%.</t>
  </si>
  <si>
    <t xml:space="preserve">     Sastoji se od aktivnosti i projekata kojima je cilj osigurati sredstva za materijalne i financijske rashode poslovanja, kao i za rashode za nabavu nefinancijske imovine. Planirano je 1.167.666,00 €, a ostvareno je 654.565,34 €, što je indeks od 56,06.</t>
  </si>
  <si>
    <t xml:space="preserve">     Cilj i svrha ovog projekta je promicanje uravnotežene prehrane i dobrih prehrambenih navika djece u odgojno-obrazovnim ustanovama. Planirano je 4.200,00 €, a ostvareno je 2.889,99 €, što je indeks od 68,81.</t>
  </si>
  <si>
    <t>Mario Ivanković</t>
  </si>
  <si>
    <t>400-04/25-01/01</t>
  </si>
  <si>
    <t>2178-01-06-01-25-1</t>
  </si>
  <si>
    <t>U Slavonskom Brodu, 24. srpnja 2025. godine</t>
  </si>
  <si>
    <t>POLUGODIŠNJI  IZVJEŠTAJ O IZVRŠENJU FINANCIJSKOG PLANA                                                                                      ZA RAZDOBLJE 1.1.2024. - 30.06.2025.GODINE</t>
  </si>
  <si>
    <r>
      <rPr>
        <i/>
        <sz val="12"/>
        <rFont val="Times New Roman"/>
        <family val="1"/>
        <charset val="238"/>
      </rPr>
      <t xml:space="preserve">     * izvor financiranja 5.3.1. - prihodi za decentralizirane funkcije</t>
    </r>
    <r>
      <rPr>
        <sz val="12"/>
        <rFont val="Times New Roman"/>
        <family val="1"/>
        <charset val="238"/>
      </rPr>
      <t xml:space="preserve"> koji pokrivaju usluge prijevoza autobusa za učenike putnike.</t>
    </r>
  </si>
  <si>
    <t>i financijske rashode poslovanja koji pokrivaju troškove zaposlenih u programu pomoći učenicima sa poteškoćama.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</si>
</sst>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9"/>
      <color theme="1"/>
      <name val="Calibri Light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color theme="1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Verdana"/>
      <family val="2"/>
      <charset val="238"/>
    </font>
    <font>
      <b/>
      <sz val="10"/>
      <name val="Times New Roman"/>
      <family val="1"/>
      <charset val="238"/>
    </font>
    <font>
      <sz val="9"/>
      <name val="Calibri Light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9"/>
      <color rgb="FFFF0000"/>
      <name val="Calibri Light"/>
      <family val="2"/>
      <charset val="238"/>
    </font>
    <font>
      <b/>
      <sz val="12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2"/>
      <color theme="2" tint="-0.89999084444715716"/>
      <name val="Times New Roman"/>
      <family val="1"/>
      <charset val="238"/>
    </font>
    <font>
      <b/>
      <sz val="12"/>
      <color theme="2" tint="-0.89999084444715716"/>
      <name val="Times New Roman"/>
      <family val="1"/>
      <charset val="238"/>
    </font>
    <font>
      <b/>
      <sz val="10"/>
      <color theme="2" tint="-0.89999084444715716"/>
      <name val="Times New Roman"/>
      <family val="1"/>
      <charset val="238"/>
    </font>
    <font>
      <sz val="10"/>
      <color theme="2" tint="-0.89999084444715716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7DB2FF"/>
        <bgColor indexed="64"/>
      </patternFill>
    </fill>
    <fill>
      <patternFill patternType="solid">
        <fgColor rgb="FFBDD8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49" fillId="0" borderId="0"/>
  </cellStyleXfs>
  <cellXfs count="378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 indent="1"/>
    </xf>
    <xf numFmtId="0" fontId="24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left" indent="1"/>
    </xf>
    <xf numFmtId="0" fontId="27" fillId="33" borderId="11" xfId="0" applyFont="1" applyFill="1" applyBorder="1" applyAlignment="1">
      <alignment horizontal="left" wrapText="1"/>
    </xf>
    <xf numFmtId="4" fontId="27" fillId="33" borderId="11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/>
    </xf>
    <xf numFmtId="4" fontId="24" fillId="33" borderId="11" xfId="0" applyNumberFormat="1" applyFont="1" applyFill="1" applyBorder="1" applyAlignment="1">
      <alignment horizontal="right" wrapText="1" indent="1"/>
    </xf>
    <xf numFmtId="0" fontId="24" fillId="33" borderId="15" xfId="0" applyFont="1" applyFill="1" applyBorder="1" applyAlignment="1">
      <alignment horizontal="left" wrapText="1"/>
    </xf>
    <xf numFmtId="4" fontId="24" fillId="33" borderId="15" xfId="0" applyNumberFormat="1" applyFont="1" applyFill="1" applyBorder="1" applyAlignment="1">
      <alignment horizontal="right" wrapText="1" indent="1"/>
    </xf>
    <xf numFmtId="0" fontId="26" fillId="0" borderId="0" xfId="0" applyFont="1" applyAlignment="1">
      <alignment horizontal="left" wrapText="1"/>
    </xf>
    <xf numFmtId="4" fontId="24" fillId="33" borderId="16" xfId="0" applyNumberFormat="1" applyFont="1" applyFill="1" applyBorder="1" applyAlignment="1">
      <alignment horizontal="right" wrapText="1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9" fillId="0" borderId="0" xfId="0" applyFont="1" applyAlignment="1">
      <alignment horizontal="left" indent="1"/>
    </xf>
    <xf numFmtId="10" fontId="27" fillId="33" borderId="11" xfId="42" applyNumberFormat="1" applyFont="1" applyFill="1" applyBorder="1" applyAlignment="1">
      <alignment horizontal="right" wrapText="1" indent="1"/>
    </xf>
    <xf numFmtId="10" fontId="24" fillId="33" borderId="16" xfId="42" applyNumberFormat="1" applyFont="1" applyFill="1" applyBorder="1" applyAlignment="1">
      <alignment horizontal="right" wrapText="1" indent="1"/>
    </xf>
    <xf numFmtId="4" fontId="24" fillId="33" borderId="11" xfId="0" applyNumberFormat="1" applyFont="1" applyFill="1" applyBorder="1" applyAlignment="1">
      <alignment horizontal="right" vertical="center" wrapText="1" indent="1"/>
    </xf>
    <xf numFmtId="10" fontId="24" fillId="33" borderId="11" xfId="42" applyNumberFormat="1" applyFont="1" applyFill="1" applyBorder="1" applyAlignment="1">
      <alignment horizontal="right" vertical="center" wrapText="1" indent="1"/>
    </xf>
    <xf numFmtId="0" fontId="24" fillId="0" borderId="14" xfId="0" applyFont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wrapText="1"/>
    </xf>
    <xf numFmtId="0" fontId="24" fillId="0" borderId="12" xfId="0" applyFont="1" applyBorder="1" applyAlignment="1">
      <alignment horizontal="center" vertical="center" wrapText="1"/>
    </xf>
    <xf numFmtId="10" fontId="24" fillId="33" borderId="17" xfId="42" applyNumberFormat="1" applyFont="1" applyFill="1" applyBorder="1" applyAlignment="1">
      <alignment horizontal="right" wrapText="1" indent="1"/>
    </xf>
    <xf numFmtId="10" fontId="24" fillId="33" borderId="18" xfId="42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wrapText="1"/>
    </xf>
    <xf numFmtId="0" fontId="34" fillId="0" borderId="0" xfId="0" applyFont="1"/>
    <xf numFmtId="0" fontId="24" fillId="34" borderId="11" xfId="0" applyFont="1" applyFill="1" applyBorder="1" applyAlignment="1">
      <alignment wrapText="1"/>
    </xf>
    <xf numFmtId="4" fontId="24" fillId="34" borderId="11" xfId="0" applyNumberFormat="1" applyFont="1" applyFill="1" applyBorder="1" applyAlignment="1">
      <alignment wrapText="1"/>
    </xf>
    <xf numFmtId="0" fontId="33" fillId="35" borderId="11" xfId="0" applyFont="1" applyFill="1" applyBorder="1" applyAlignment="1">
      <alignment wrapText="1"/>
    </xf>
    <xf numFmtId="4" fontId="33" fillId="35" borderId="11" xfId="0" applyNumberFormat="1" applyFont="1" applyFill="1" applyBorder="1" applyAlignment="1">
      <alignment wrapText="1"/>
    </xf>
    <xf numFmtId="0" fontId="35" fillId="0" borderId="0" xfId="0" applyFont="1"/>
    <xf numFmtId="0" fontId="23" fillId="36" borderId="11" xfId="0" applyFont="1" applyFill="1" applyBorder="1" applyAlignment="1">
      <alignment wrapText="1"/>
    </xf>
    <xf numFmtId="4" fontId="23" fillId="36" borderId="11" xfId="0" applyNumberFormat="1" applyFont="1" applyFill="1" applyBorder="1" applyAlignment="1">
      <alignment wrapText="1"/>
    </xf>
    <xf numFmtId="0" fontId="32" fillId="0" borderId="0" xfId="0" applyFont="1"/>
    <xf numFmtId="0" fontId="23" fillId="33" borderId="11" xfId="0" applyFont="1" applyFill="1" applyBorder="1" applyAlignment="1">
      <alignment wrapText="1"/>
    </xf>
    <xf numFmtId="4" fontId="23" fillId="33" borderId="11" xfId="0" applyNumberFormat="1" applyFont="1" applyFill="1" applyBorder="1" applyAlignment="1">
      <alignment wrapText="1"/>
    </xf>
    <xf numFmtId="0" fontId="23" fillId="33" borderId="11" xfId="0" applyFont="1" applyFill="1" applyBorder="1" applyAlignment="1">
      <alignment horizontal="left" wrapText="1"/>
    </xf>
    <xf numFmtId="0" fontId="36" fillId="0" borderId="0" xfId="0" applyFont="1"/>
    <xf numFmtId="0" fontId="37" fillId="0" borderId="0" xfId="0" applyFont="1"/>
    <xf numFmtId="0" fontId="38" fillId="37" borderId="11" xfId="0" applyFont="1" applyFill="1" applyBorder="1" applyAlignment="1">
      <alignment wrapText="1"/>
    </xf>
    <xf numFmtId="4" fontId="38" fillId="37" borderId="11" xfId="0" applyNumberFormat="1" applyFont="1" applyFill="1" applyBorder="1" applyAlignment="1">
      <alignment wrapText="1"/>
    </xf>
    <xf numFmtId="0" fontId="30" fillId="0" borderId="14" xfId="0" applyFont="1" applyBorder="1" applyAlignment="1">
      <alignment horizontal="center" vertical="center" wrapText="1"/>
    </xf>
    <xf numFmtId="4" fontId="40" fillId="33" borderId="11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wrapText="1"/>
    </xf>
    <xf numFmtId="10" fontId="24" fillId="34" borderId="11" xfId="42" applyNumberFormat="1" applyFont="1" applyFill="1" applyBorder="1" applyAlignment="1">
      <alignment wrapText="1"/>
    </xf>
    <xf numFmtId="10" fontId="24" fillId="34" borderId="18" xfId="42" applyNumberFormat="1" applyFont="1" applyFill="1" applyBorder="1" applyAlignment="1">
      <alignment wrapText="1"/>
    </xf>
    <xf numFmtId="10" fontId="38" fillId="37" borderId="11" xfId="42" applyNumberFormat="1" applyFont="1" applyFill="1" applyBorder="1" applyAlignment="1">
      <alignment wrapText="1"/>
    </xf>
    <xf numFmtId="10" fontId="38" fillId="37" borderId="18" xfId="42" applyNumberFormat="1" applyFont="1" applyFill="1" applyBorder="1" applyAlignment="1">
      <alignment wrapText="1"/>
    </xf>
    <xf numFmtId="10" fontId="33" fillId="35" borderId="11" xfId="42" applyNumberFormat="1" applyFont="1" applyFill="1" applyBorder="1" applyAlignment="1">
      <alignment wrapText="1"/>
    </xf>
    <xf numFmtId="10" fontId="33" fillId="35" borderId="18" xfId="42" applyNumberFormat="1" applyFont="1" applyFill="1" applyBorder="1" applyAlignment="1">
      <alignment wrapText="1"/>
    </xf>
    <xf numFmtId="10" fontId="23" fillId="0" borderId="11" xfId="42" applyNumberFormat="1" applyFont="1" applyFill="1" applyBorder="1" applyAlignment="1">
      <alignment wrapText="1"/>
    </xf>
    <xf numFmtId="10" fontId="23" fillId="0" borderId="18" xfId="42" applyNumberFormat="1" applyFont="1" applyFill="1" applyBorder="1" applyAlignment="1">
      <alignment wrapText="1"/>
    </xf>
    <xf numFmtId="10" fontId="23" fillId="36" borderId="11" xfId="42" applyNumberFormat="1" applyFont="1" applyFill="1" applyBorder="1" applyAlignment="1">
      <alignment wrapText="1"/>
    </xf>
    <xf numFmtId="10" fontId="23" fillId="36" borderId="18" xfId="42" applyNumberFormat="1" applyFont="1" applyFill="1" applyBorder="1" applyAlignment="1">
      <alignment wrapText="1"/>
    </xf>
    <xf numFmtId="4" fontId="40" fillId="36" borderId="11" xfId="0" applyNumberFormat="1" applyFont="1" applyFill="1" applyBorder="1" applyAlignment="1">
      <alignment wrapText="1"/>
    </xf>
    <xf numFmtId="4" fontId="39" fillId="35" borderId="11" xfId="0" applyNumberFormat="1" applyFont="1" applyFill="1" applyBorder="1" applyAlignment="1">
      <alignment wrapText="1"/>
    </xf>
    <xf numFmtId="10" fontId="23" fillId="33" borderId="11" xfId="42" applyNumberFormat="1" applyFont="1" applyFill="1" applyBorder="1" applyAlignment="1">
      <alignment wrapText="1"/>
    </xf>
    <xf numFmtId="10" fontId="23" fillId="33" borderId="21" xfId="42" applyNumberFormat="1" applyFont="1" applyFill="1" applyBorder="1" applyAlignment="1">
      <alignment wrapText="1"/>
    </xf>
    <xf numFmtId="0" fontId="23" fillId="33" borderId="21" xfId="0" applyFont="1" applyFill="1" applyBorder="1" applyAlignment="1">
      <alignment horizontal="left" wrapText="1"/>
    </xf>
    <xf numFmtId="4" fontId="21" fillId="0" borderId="0" xfId="0" applyNumberFormat="1" applyFont="1" applyAlignment="1">
      <alignment horizontal="left" wrapText="1"/>
    </xf>
    <xf numFmtId="4" fontId="23" fillId="33" borderId="21" xfId="0" applyNumberFormat="1" applyFont="1" applyFill="1" applyBorder="1" applyAlignment="1">
      <alignment horizontal="right" wrapText="1"/>
    </xf>
    <xf numFmtId="4" fontId="23" fillId="33" borderId="11" xfId="0" applyNumberFormat="1" applyFont="1" applyFill="1" applyBorder="1" applyAlignment="1">
      <alignment horizontal="right" wrapText="1"/>
    </xf>
    <xf numFmtId="10" fontId="23" fillId="33" borderId="11" xfId="42" applyNumberFormat="1" applyFont="1" applyFill="1" applyBorder="1" applyAlignment="1">
      <alignment horizontal="right" wrapText="1"/>
    </xf>
    <xf numFmtId="4" fontId="40" fillId="33" borderId="21" xfId="0" applyNumberFormat="1" applyFont="1" applyFill="1" applyBorder="1" applyAlignment="1">
      <alignment horizontal="right" wrapText="1"/>
    </xf>
    <xf numFmtId="4" fontId="40" fillId="33" borderId="11" xfId="0" applyNumberFormat="1" applyFont="1" applyFill="1" applyBorder="1" applyAlignment="1">
      <alignment horizontal="right" wrapText="1"/>
    </xf>
    <xf numFmtId="10" fontId="23" fillId="33" borderId="20" xfId="42" applyNumberFormat="1" applyFont="1" applyFill="1" applyBorder="1" applyAlignment="1">
      <alignment wrapText="1"/>
    </xf>
    <xf numFmtId="10" fontId="23" fillId="33" borderId="18" xfId="42" applyNumberFormat="1" applyFont="1" applyFill="1" applyBorder="1" applyAlignment="1">
      <alignment wrapText="1"/>
    </xf>
    <xf numFmtId="10" fontId="23" fillId="33" borderId="18" xfId="42" applyNumberFormat="1" applyFont="1" applyFill="1" applyBorder="1" applyAlignment="1">
      <alignment horizontal="right" wrapText="1"/>
    </xf>
    <xf numFmtId="0" fontId="38" fillId="37" borderId="16" xfId="0" applyFont="1" applyFill="1" applyBorder="1" applyAlignment="1">
      <alignment horizontal="left" wrapText="1"/>
    </xf>
    <xf numFmtId="4" fontId="38" fillId="37" borderId="16" xfId="0" applyNumberFormat="1" applyFont="1" applyFill="1" applyBorder="1" applyAlignment="1">
      <alignment horizontal="right" wrapText="1"/>
    </xf>
    <xf numFmtId="10" fontId="38" fillId="37" borderId="16" xfId="42" applyNumberFormat="1" applyFont="1" applyFill="1" applyBorder="1" applyAlignment="1">
      <alignment wrapText="1"/>
    </xf>
    <xf numFmtId="10" fontId="38" fillId="37" borderId="17" xfId="42" applyNumberFormat="1" applyFont="1" applyFill="1" applyBorder="1" applyAlignment="1">
      <alignment wrapText="1"/>
    </xf>
    <xf numFmtId="0" fontId="24" fillId="0" borderId="22" xfId="0" applyFont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left" wrapText="1"/>
    </xf>
    <xf numFmtId="4" fontId="40" fillId="36" borderId="21" xfId="0" applyNumberFormat="1" applyFont="1" applyFill="1" applyBorder="1" applyAlignment="1">
      <alignment horizontal="right" wrapText="1"/>
    </xf>
    <xf numFmtId="10" fontId="40" fillId="36" borderId="11" xfId="42" applyNumberFormat="1" applyFont="1" applyFill="1" applyBorder="1" applyAlignment="1">
      <alignment wrapText="1"/>
    </xf>
    <xf numFmtId="10" fontId="40" fillId="36" borderId="18" xfId="42" applyNumberFormat="1" applyFont="1" applyFill="1" applyBorder="1" applyAlignment="1">
      <alignment wrapText="1"/>
    </xf>
    <xf numFmtId="0" fontId="23" fillId="0" borderId="11" xfId="0" applyFont="1" applyBorder="1" applyAlignment="1">
      <alignment horizontal="left" wrapText="1"/>
    </xf>
    <xf numFmtId="10" fontId="40" fillId="0" borderId="11" xfId="42" applyNumberFormat="1" applyFont="1" applyFill="1" applyBorder="1" applyAlignment="1">
      <alignment wrapText="1"/>
    </xf>
    <xf numFmtId="10" fontId="40" fillId="0" borderId="18" xfId="42" applyNumberFormat="1" applyFont="1" applyFill="1" applyBorder="1" applyAlignment="1">
      <alignment wrapText="1"/>
    </xf>
    <xf numFmtId="0" fontId="24" fillId="35" borderId="21" xfId="0" applyFont="1" applyFill="1" applyBorder="1" applyAlignment="1">
      <alignment horizontal="left" wrapText="1"/>
    </xf>
    <xf numFmtId="10" fontId="41" fillId="35" borderId="21" xfId="42" applyNumberFormat="1" applyFont="1" applyFill="1" applyBorder="1" applyAlignment="1">
      <alignment wrapText="1"/>
    </xf>
    <xf numFmtId="10" fontId="41" fillId="35" borderId="20" xfId="42" applyNumberFormat="1" applyFont="1" applyFill="1" applyBorder="1" applyAlignment="1">
      <alignment wrapText="1"/>
    </xf>
    <xf numFmtId="0" fontId="24" fillId="34" borderId="21" xfId="0" applyFont="1" applyFill="1" applyBorder="1" applyAlignment="1">
      <alignment horizontal="left" wrapText="1"/>
    </xf>
    <xf numFmtId="0" fontId="33" fillId="35" borderId="11" xfId="0" applyFont="1" applyFill="1" applyBorder="1" applyAlignment="1">
      <alignment horizontal="left" wrapText="1"/>
    </xf>
    <xf numFmtId="10" fontId="39" fillId="35" borderId="11" xfId="42" applyNumberFormat="1" applyFont="1" applyFill="1" applyBorder="1" applyAlignment="1">
      <alignment wrapText="1"/>
    </xf>
    <xf numFmtId="10" fontId="39" fillId="35" borderId="18" xfId="42" applyNumberFormat="1" applyFont="1" applyFill="1" applyBorder="1" applyAlignment="1">
      <alignment wrapText="1"/>
    </xf>
    <xf numFmtId="0" fontId="31" fillId="0" borderId="0" xfId="0" applyFont="1"/>
    <xf numFmtId="0" fontId="45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44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43" fillId="0" borderId="0" xfId="0" applyFont="1" applyAlignment="1">
      <alignment horizontal="right" vertical="center" wrapText="1"/>
    </xf>
    <xf numFmtId="0" fontId="44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top"/>
    </xf>
    <xf numFmtId="0" fontId="41" fillId="0" borderId="0" xfId="0" applyFont="1" applyAlignment="1">
      <alignment horizontal="center" wrapText="1"/>
    </xf>
    <xf numFmtId="4" fontId="36" fillId="0" borderId="0" xfId="0" applyNumberFormat="1" applyFont="1"/>
    <xf numFmtId="4" fontId="37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justify" vertical="top" wrapText="1"/>
    </xf>
    <xf numFmtId="0" fontId="44" fillId="0" borderId="0" xfId="0" applyFont="1" applyAlignment="1">
      <alignment horizontal="right" vertical="center" wrapText="1"/>
    </xf>
    <xf numFmtId="4" fontId="34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2" fontId="42" fillId="44" borderId="0" xfId="0" applyNumberFormat="1" applyFont="1" applyFill="1" applyAlignment="1">
      <alignment horizontal="right" vertical="center" wrapText="1"/>
    </xf>
    <xf numFmtId="44" fontId="42" fillId="44" borderId="0" xfId="0" applyNumberFormat="1" applyFont="1" applyFill="1" applyAlignment="1">
      <alignment vertical="center" wrapText="1"/>
    </xf>
    <xf numFmtId="10" fontId="42" fillId="44" borderId="0" xfId="42" applyNumberFormat="1" applyFont="1" applyFill="1" applyBorder="1" applyAlignment="1" applyProtection="1">
      <alignment vertical="center" wrapText="1"/>
    </xf>
    <xf numFmtId="10" fontId="42" fillId="44" borderId="0" xfId="0" applyNumberFormat="1" applyFont="1" applyFill="1" applyAlignment="1">
      <alignment vertical="center" wrapText="1"/>
    </xf>
    <xf numFmtId="0" fontId="42" fillId="44" borderId="0" xfId="0" applyFont="1" applyFill="1" applyAlignment="1">
      <alignment horizontal="right" vertical="center" wrapText="1"/>
    </xf>
    <xf numFmtId="0" fontId="43" fillId="44" borderId="0" xfId="0" applyFont="1" applyFill="1" applyAlignment="1">
      <alignment horizontal="right" vertical="center" wrapText="1"/>
    </xf>
    <xf numFmtId="44" fontId="43" fillId="44" borderId="0" xfId="0" applyNumberFormat="1" applyFont="1" applyFill="1" applyAlignment="1">
      <alignment vertical="center" wrapText="1"/>
    </xf>
    <xf numFmtId="10" fontId="43" fillId="44" borderId="0" xfId="42" applyNumberFormat="1" applyFont="1" applyFill="1" applyBorder="1" applyAlignment="1" applyProtection="1">
      <alignment vertical="center" wrapText="1"/>
    </xf>
    <xf numFmtId="10" fontId="43" fillId="44" borderId="0" xfId="0" applyNumberFormat="1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10" fontId="25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10" fontId="26" fillId="0" borderId="0" xfId="0" applyNumberFormat="1" applyFont="1" applyAlignment="1">
      <alignment vertical="center"/>
    </xf>
    <xf numFmtId="10" fontId="31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vertical="center"/>
    </xf>
    <xf numFmtId="164" fontId="31" fillId="0" borderId="0" xfId="0" applyNumberFormat="1" applyFont="1" applyAlignment="1">
      <alignment vertical="center"/>
    </xf>
    <xf numFmtId="0" fontId="27" fillId="0" borderId="0" xfId="0" applyFont="1" applyAlignment="1">
      <alignment horizontal="left" indent="1"/>
    </xf>
    <xf numFmtId="0" fontId="27" fillId="0" borderId="0" xfId="0" applyFont="1"/>
    <xf numFmtId="164" fontId="25" fillId="0" borderId="0" xfId="0" applyNumberFormat="1" applyFont="1" applyAlignment="1">
      <alignment horizontal="left" vertical="center" wrapText="1"/>
    </xf>
    <xf numFmtId="10" fontId="25" fillId="0" borderId="0" xfId="0" applyNumberFormat="1" applyFont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164" fontId="25" fillId="0" borderId="28" xfId="0" applyNumberFormat="1" applyFont="1" applyBorder="1" applyAlignment="1">
      <alignment horizontal="center" vertical="center" wrapText="1"/>
    </xf>
    <xf numFmtId="164" fontId="25" fillId="0" borderId="28" xfId="0" applyNumberFormat="1" applyFont="1" applyBorder="1" applyAlignment="1">
      <alignment horizontal="right" vertical="center" wrapText="1"/>
    </xf>
    <xf numFmtId="10" fontId="25" fillId="0" borderId="28" xfId="42" applyNumberFormat="1" applyFont="1" applyFill="1" applyBorder="1" applyAlignment="1" applyProtection="1">
      <alignment horizontal="right" vertical="center" wrapText="1"/>
    </xf>
    <xf numFmtId="4" fontId="40" fillId="0" borderId="21" xfId="0" applyNumberFormat="1" applyFont="1" applyBorder="1" applyAlignment="1">
      <alignment horizontal="right" wrapText="1"/>
    </xf>
    <xf numFmtId="4" fontId="41" fillId="35" borderId="21" xfId="0" applyNumberFormat="1" applyFont="1" applyFill="1" applyBorder="1" applyAlignment="1">
      <alignment horizontal="right" wrapText="1"/>
    </xf>
    <xf numFmtId="4" fontId="41" fillId="34" borderId="21" xfId="0" applyNumberFormat="1" applyFont="1" applyFill="1" applyBorder="1" applyAlignment="1">
      <alignment horizontal="right" wrapText="1"/>
    </xf>
    <xf numFmtId="4" fontId="39" fillId="35" borderId="21" xfId="0" applyNumberFormat="1" applyFont="1" applyFill="1" applyBorder="1" applyAlignment="1">
      <alignment horizontal="right" wrapText="1"/>
    </xf>
    <xf numFmtId="4" fontId="31" fillId="33" borderId="11" xfId="0" applyNumberFormat="1" applyFont="1" applyFill="1" applyBorder="1" applyAlignment="1">
      <alignment horizontal="right" wrapText="1" indent="1"/>
    </xf>
    <xf numFmtId="4" fontId="41" fillId="33" borderId="11" xfId="0" applyNumberFormat="1" applyFont="1" applyFill="1" applyBorder="1" applyAlignment="1">
      <alignment horizontal="right" wrapText="1" indent="1"/>
    </xf>
    <xf numFmtId="4" fontId="41" fillId="33" borderId="15" xfId="0" applyNumberFormat="1" applyFont="1" applyFill="1" applyBorder="1" applyAlignment="1">
      <alignment horizontal="right" wrapText="1" indent="1"/>
    </xf>
    <xf numFmtId="4" fontId="41" fillId="33" borderId="16" xfId="0" applyNumberFormat="1" applyFont="1" applyFill="1" applyBorder="1" applyAlignment="1">
      <alignment horizontal="right" wrapText="1" indent="1"/>
    </xf>
    <xf numFmtId="10" fontId="31" fillId="33" borderId="11" xfId="42" applyNumberFormat="1" applyFont="1" applyFill="1" applyBorder="1" applyAlignment="1">
      <alignment horizontal="right" wrapText="1" indent="1"/>
    </xf>
    <xf numFmtId="10" fontId="31" fillId="33" borderId="18" xfId="42" applyNumberFormat="1" applyFont="1" applyFill="1" applyBorder="1" applyAlignment="1">
      <alignment horizontal="right" wrapText="1" indent="1"/>
    </xf>
    <xf numFmtId="10" fontId="41" fillId="33" borderId="11" xfId="42" applyNumberFormat="1" applyFont="1" applyFill="1" applyBorder="1" applyAlignment="1">
      <alignment horizontal="right" wrapText="1" indent="1"/>
    </xf>
    <xf numFmtId="10" fontId="41" fillId="33" borderId="18" xfId="42" applyNumberFormat="1" applyFont="1" applyFill="1" applyBorder="1" applyAlignment="1">
      <alignment horizontal="right" wrapText="1" indent="1"/>
    </xf>
    <xf numFmtId="10" fontId="41" fillId="33" borderId="15" xfId="42" applyNumberFormat="1" applyFont="1" applyFill="1" applyBorder="1" applyAlignment="1">
      <alignment horizontal="right" wrapText="1" indent="1"/>
    </xf>
    <xf numFmtId="10" fontId="41" fillId="33" borderId="19" xfId="42" applyNumberFormat="1" applyFont="1" applyFill="1" applyBorder="1" applyAlignment="1">
      <alignment horizontal="right" wrapText="1" indent="1"/>
    </xf>
    <xf numFmtId="10" fontId="41" fillId="33" borderId="16" xfId="42" applyNumberFormat="1" applyFont="1" applyFill="1" applyBorder="1" applyAlignment="1">
      <alignment horizontal="right" wrapText="1" indent="1"/>
    </xf>
    <xf numFmtId="10" fontId="41" fillId="33" borderId="17" xfId="42" applyNumberFormat="1" applyFont="1" applyFill="1" applyBorder="1" applyAlignment="1">
      <alignment horizontal="right" wrapText="1" indent="1"/>
    </xf>
    <xf numFmtId="10" fontId="41" fillId="34" borderId="11" xfId="42" applyNumberFormat="1" applyFont="1" applyFill="1" applyBorder="1" applyAlignment="1">
      <alignment wrapText="1"/>
    </xf>
    <xf numFmtId="10" fontId="41" fillId="34" borderId="18" xfId="42" applyNumberFormat="1" applyFont="1" applyFill="1" applyBorder="1" applyAlignment="1">
      <alignment wrapText="1"/>
    </xf>
    <xf numFmtId="4" fontId="50" fillId="33" borderId="11" xfId="0" applyNumberFormat="1" applyFont="1" applyFill="1" applyBorder="1" applyAlignment="1">
      <alignment horizontal="right" wrapText="1" indent="1"/>
    </xf>
    <xf numFmtId="10" fontId="50" fillId="33" borderId="11" xfId="42" applyNumberFormat="1" applyFont="1" applyFill="1" applyBorder="1" applyAlignment="1">
      <alignment horizontal="right" wrapText="1" indent="1"/>
    </xf>
    <xf numFmtId="10" fontId="50" fillId="33" borderId="18" xfId="42" applyNumberFormat="1" applyFont="1" applyFill="1" applyBorder="1" applyAlignment="1">
      <alignment horizontal="right" wrapText="1" indent="1"/>
    </xf>
    <xf numFmtId="4" fontId="51" fillId="34" borderId="21" xfId="0" applyNumberFormat="1" applyFont="1" applyFill="1" applyBorder="1" applyAlignment="1">
      <alignment horizontal="right" wrapText="1"/>
    </xf>
    <xf numFmtId="10" fontId="51" fillId="34" borderId="21" xfId="42" applyNumberFormat="1" applyFont="1" applyFill="1" applyBorder="1" applyAlignment="1">
      <alignment wrapText="1"/>
    </xf>
    <xf numFmtId="10" fontId="51" fillId="34" borderId="20" xfId="42" applyNumberFormat="1" applyFont="1" applyFill="1" applyBorder="1" applyAlignment="1">
      <alignment wrapText="1"/>
    </xf>
    <xf numFmtId="4" fontId="52" fillId="35" borderId="21" xfId="0" applyNumberFormat="1" applyFont="1" applyFill="1" applyBorder="1" applyAlignment="1">
      <alignment horizontal="right" wrapText="1"/>
    </xf>
    <xf numFmtId="10" fontId="52" fillId="35" borderId="11" xfId="42" applyNumberFormat="1" applyFont="1" applyFill="1" applyBorder="1" applyAlignment="1">
      <alignment wrapText="1"/>
    </xf>
    <xf numFmtId="10" fontId="52" fillId="35" borderId="18" xfId="42" applyNumberFormat="1" applyFont="1" applyFill="1" applyBorder="1" applyAlignment="1">
      <alignment wrapText="1"/>
    </xf>
    <xf numFmtId="4" fontId="53" fillId="36" borderId="21" xfId="0" applyNumberFormat="1" applyFont="1" applyFill="1" applyBorder="1" applyAlignment="1">
      <alignment horizontal="right" wrapText="1"/>
    </xf>
    <xf numFmtId="10" fontId="53" fillId="36" borderId="11" xfId="42" applyNumberFormat="1" applyFont="1" applyFill="1" applyBorder="1" applyAlignment="1">
      <alignment wrapText="1"/>
    </xf>
    <xf numFmtId="10" fontId="53" fillId="36" borderId="18" xfId="42" applyNumberFormat="1" applyFont="1" applyFill="1" applyBorder="1" applyAlignment="1">
      <alignment wrapText="1"/>
    </xf>
    <xf numFmtId="4" fontId="53" fillId="0" borderId="21" xfId="0" applyNumberFormat="1" applyFont="1" applyBorder="1" applyAlignment="1">
      <alignment horizontal="right" wrapText="1"/>
    </xf>
    <xf numFmtId="10" fontId="53" fillId="0" borderId="11" xfId="42" applyNumberFormat="1" applyFont="1" applyFill="1" applyBorder="1" applyAlignment="1">
      <alignment wrapText="1"/>
    </xf>
    <xf numFmtId="10" fontId="53" fillId="0" borderId="18" xfId="42" applyNumberFormat="1" applyFont="1" applyFill="1" applyBorder="1" applyAlignment="1">
      <alignment wrapText="1"/>
    </xf>
    <xf numFmtId="4" fontId="53" fillId="33" borderId="21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164" fontId="24" fillId="0" borderId="0" xfId="0" applyNumberFormat="1" applyFont="1" applyAlignment="1">
      <alignment horizontal="left" vertical="center" wrapText="1"/>
    </xf>
    <xf numFmtId="10" fontId="24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horizontal="right" vertical="center" wrapText="1"/>
    </xf>
    <xf numFmtId="10" fontId="24" fillId="0" borderId="0" xfId="0" applyNumberFormat="1" applyFont="1" applyAlignment="1">
      <alignment horizontal="right" vertical="center" wrapText="1"/>
    </xf>
    <xf numFmtId="0" fontId="24" fillId="0" borderId="28" xfId="0" applyFont="1" applyBorder="1" applyAlignment="1">
      <alignment vertical="center" wrapText="1"/>
    </xf>
    <xf numFmtId="0" fontId="24" fillId="0" borderId="33" xfId="0" applyFont="1" applyBorder="1" applyAlignment="1">
      <alignment horizontal="left" vertical="center" wrapText="1"/>
    </xf>
    <xf numFmtId="164" fontId="24" fillId="0" borderId="33" xfId="0" applyNumberFormat="1" applyFont="1" applyBorder="1" applyAlignment="1">
      <alignment horizontal="center" vertical="center" wrapText="1"/>
    </xf>
    <xf numFmtId="164" fontId="24" fillId="0" borderId="33" xfId="0" applyNumberFormat="1" applyFont="1" applyBorder="1" applyAlignment="1">
      <alignment horizontal="right" vertical="center" wrapText="1"/>
    </xf>
    <xf numFmtId="10" fontId="24" fillId="0" borderId="33" xfId="42" applyNumberFormat="1" applyFont="1" applyFill="1" applyBorder="1" applyAlignment="1" applyProtection="1">
      <alignment horizontal="right" vertical="center" wrapText="1"/>
    </xf>
    <xf numFmtId="0" fontId="2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33" xfId="0" applyFont="1" applyBorder="1" applyAlignment="1">
      <alignment horizontal="left" vertical="center" wrapText="1"/>
    </xf>
    <xf numFmtId="164" fontId="25" fillId="0" borderId="33" xfId="0" applyNumberFormat="1" applyFont="1" applyBorder="1" applyAlignment="1">
      <alignment horizontal="center" vertical="center" wrapText="1"/>
    </xf>
    <xf numFmtId="164" fontId="25" fillId="0" borderId="33" xfId="0" applyNumberFormat="1" applyFont="1" applyBorder="1" applyAlignment="1">
      <alignment horizontal="right" vertical="center" wrapText="1"/>
    </xf>
    <xf numFmtId="10" fontId="25" fillId="0" borderId="33" xfId="42" applyNumberFormat="1" applyFont="1" applyFill="1" applyBorder="1" applyAlignment="1" applyProtection="1">
      <alignment horizontal="right" vertical="center" wrapText="1"/>
    </xf>
    <xf numFmtId="0" fontId="24" fillId="0" borderId="28" xfId="0" applyFont="1" applyBorder="1" applyAlignment="1">
      <alignment horizontal="left" vertical="center" wrapText="1"/>
    </xf>
    <xf numFmtId="164" fontId="24" fillId="0" borderId="28" xfId="0" applyNumberFormat="1" applyFont="1" applyBorder="1" applyAlignment="1">
      <alignment horizontal="center" vertical="center" wrapText="1"/>
    </xf>
    <xf numFmtId="164" fontId="24" fillId="0" borderId="28" xfId="0" applyNumberFormat="1" applyFont="1" applyBorder="1" applyAlignment="1">
      <alignment horizontal="right" vertical="center" wrapText="1"/>
    </xf>
    <xf numFmtId="10" fontId="24" fillId="0" borderId="28" xfId="42" applyNumberFormat="1" applyFont="1" applyFill="1" applyBorder="1" applyAlignment="1" applyProtection="1">
      <alignment horizontal="right" vertical="center" wrapText="1"/>
    </xf>
    <xf numFmtId="10" fontId="27" fillId="33" borderId="18" xfId="42" applyNumberFormat="1" applyFont="1" applyFill="1" applyBorder="1" applyAlignment="1">
      <alignment horizontal="right" wrapText="1" indent="1"/>
    </xf>
    <xf numFmtId="0" fontId="55" fillId="0" borderId="0" xfId="0" applyFont="1" applyAlignment="1">
      <alignment horizontal="left" indent="1"/>
    </xf>
    <xf numFmtId="0" fontId="27" fillId="0" borderId="0" xfId="0" applyFont="1" applyAlignment="1">
      <alignment horizontal="justify" vertical="top" wrapText="1"/>
    </xf>
    <xf numFmtId="0" fontId="26" fillId="45" borderId="0" xfId="0" applyFont="1" applyFill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41" fillId="0" borderId="0" xfId="0" applyFont="1"/>
    <xf numFmtId="0" fontId="31" fillId="0" borderId="28" xfId="0" applyFont="1" applyBorder="1"/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/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vertical="center" wrapText="1"/>
    </xf>
    <xf numFmtId="4" fontId="41" fillId="45" borderId="0" xfId="0" applyNumberFormat="1" applyFont="1" applyFill="1" applyBorder="1" applyAlignment="1">
      <alignment wrapText="1"/>
    </xf>
    <xf numFmtId="4" fontId="39" fillId="45" borderId="0" xfId="0" applyNumberFormat="1" applyFont="1" applyFill="1" applyBorder="1" applyAlignment="1">
      <alignment wrapText="1"/>
    </xf>
    <xf numFmtId="4" fontId="40" fillId="45" borderId="0" xfId="0" applyNumberFormat="1" applyFont="1" applyFill="1" applyBorder="1" applyAlignment="1">
      <alignment wrapText="1"/>
    </xf>
    <xf numFmtId="4" fontId="38" fillId="45" borderId="0" xfId="0" applyNumberFormat="1" applyFont="1" applyFill="1" applyBorder="1" applyAlignment="1">
      <alignment wrapText="1"/>
    </xf>
    <xf numFmtId="0" fontId="33" fillId="0" borderId="25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top"/>
    </xf>
    <xf numFmtId="0" fontId="31" fillId="0" borderId="0" xfId="0" applyFont="1" applyAlignment="1">
      <alignment horizontal="justify" vertical="top" wrapText="1"/>
    </xf>
    <xf numFmtId="0" fontId="41" fillId="0" borderId="0" xfId="0" applyFont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24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justify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4" fillId="40" borderId="25" xfId="0" applyFont="1" applyFill="1" applyBorder="1" applyAlignment="1">
      <alignment horizontal="left" vertical="center" wrapText="1"/>
    </xf>
    <xf numFmtId="0" fontId="24" fillId="40" borderId="33" xfId="0" applyFont="1" applyFill="1" applyBorder="1" applyAlignment="1">
      <alignment horizontal="left" vertical="center" wrapText="1"/>
    </xf>
    <xf numFmtId="164" fontId="24" fillId="40" borderId="33" xfId="0" applyNumberFormat="1" applyFont="1" applyFill="1" applyBorder="1" applyAlignment="1">
      <alignment horizontal="center" vertical="center" wrapText="1"/>
    </xf>
    <xf numFmtId="164" fontId="24" fillId="40" borderId="33" xfId="0" applyNumberFormat="1" applyFont="1" applyFill="1" applyBorder="1" applyAlignment="1">
      <alignment horizontal="right" vertical="center" wrapText="1"/>
    </xf>
    <xf numFmtId="10" fontId="24" fillId="40" borderId="33" xfId="42" applyNumberFormat="1" applyFont="1" applyFill="1" applyBorder="1" applyAlignment="1" applyProtection="1">
      <alignment horizontal="righ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/>
    </xf>
    <xf numFmtId="164" fontId="23" fillId="0" borderId="25" xfId="0" applyNumberFormat="1" applyFont="1" applyBorder="1" applyAlignment="1">
      <alignment horizontal="center" vertical="center" wrapText="1"/>
    </xf>
    <xf numFmtId="164" fontId="23" fillId="0" borderId="33" xfId="0" applyNumberFormat="1" applyFont="1" applyBorder="1" applyAlignment="1">
      <alignment horizontal="center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10" fontId="23" fillId="0" borderId="23" xfId="42" applyNumberFormat="1" applyFont="1" applyFill="1" applyBorder="1" applyAlignment="1" applyProtection="1">
      <alignment horizontal="right" vertical="center" wrapText="1"/>
    </xf>
    <xf numFmtId="10" fontId="23" fillId="0" borderId="25" xfId="42" applyNumberFormat="1" applyFont="1" applyFill="1" applyBorder="1" applyAlignment="1" applyProtection="1">
      <alignment horizontal="right" vertical="center" wrapText="1"/>
    </xf>
    <xf numFmtId="0" fontId="54" fillId="0" borderId="23" xfId="0" applyFont="1" applyBorder="1" applyAlignment="1">
      <alignment horizontal="left" vertical="center" wrapText="1"/>
    </xf>
    <xf numFmtId="164" fontId="33" fillId="0" borderId="25" xfId="0" applyNumberFormat="1" applyFont="1" applyBorder="1" applyAlignment="1">
      <alignment horizontal="center" vertical="center" wrapText="1"/>
    </xf>
    <xf numFmtId="164" fontId="33" fillId="0" borderId="33" xfId="0" applyNumberFormat="1" applyFont="1" applyBorder="1" applyAlignment="1">
      <alignment horizontal="center" vertical="center" wrapText="1"/>
    </xf>
    <xf numFmtId="164" fontId="33" fillId="0" borderId="25" xfId="0" applyNumberFormat="1" applyFont="1" applyBorder="1" applyAlignment="1">
      <alignment horizontal="right" vertical="center" wrapText="1"/>
    </xf>
    <xf numFmtId="164" fontId="33" fillId="0" borderId="24" xfId="0" applyNumberFormat="1" applyFont="1" applyBorder="1" applyAlignment="1">
      <alignment horizontal="right" vertical="center" wrapText="1"/>
    </xf>
    <xf numFmtId="10" fontId="33" fillId="0" borderId="23" xfId="42" applyNumberFormat="1" applyFont="1" applyFill="1" applyBorder="1" applyAlignment="1" applyProtection="1">
      <alignment horizontal="right" vertical="center" wrapText="1"/>
    </xf>
    <xf numFmtId="10" fontId="33" fillId="0" borderId="25" xfId="42" applyNumberFormat="1" applyFont="1" applyFill="1" applyBorder="1" applyAlignment="1" applyProtection="1">
      <alignment horizontal="right" vertical="center" wrapText="1"/>
    </xf>
    <xf numFmtId="0" fontId="24" fillId="43" borderId="25" xfId="0" applyFont="1" applyFill="1" applyBorder="1" applyAlignment="1">
      <alignment horizontal="left" vertical="center" wrapText="1"/>
    </xf>
    <xf numFmtId="0" fontId="24" fillId="43" borderId="33" xfId="0" applyFont="1" applyFill="1" applyBorder="1" applyAlignment="1">
      <alignment horizontal="left" vertical="center" wrapText="1"/>
    </xf>
    <xf numFmtId="164" fontId="24" fillId="43" borderId="33" xfId="0" applyNumberFormat="1" applyFont="1" applyFill="1" applyBorder="1" applyAlignment="1">
      <alignment horizontal="center" vertical="center" wrapText="1"/>
    </xf>
    <xf numFmtId="164" fontId="24" fillId="43" borderId="33" xfId="0" applyNumberFormat="1" applyFont="1" applyFill="1" applyBorder="1" applyAlignment="1">
      <alignment horizontal="right" vertical="center" wrapText="1"/>
    </xf>
    <xf numFmtId="10" fontId="24" fillId="43" borderId="28" xfId="42" applyNumberFormat="1" applyFont="1" applyFill="1" applyBorder="1" applyAlignment="1" applyProtection="1">
      <alignment horizontal="right" vertical="center" wrapText="1"/>
    </xf>
    <xf numFmtId="0" fontId="24" fillId="42" borderId="25" xfId="0" applyFont="1" applyFill="1" applyBorder="1" applyAlignment="1">
      <alignment horizontal="left" vertical="center" wrapText="1"/>
    </xf>
    <xf numFmtId="0" fontId="24" fillId="42" borderId="33" xfId="0" applyFont="1" applyFill="1" applyBorder="1" applyAlignment="1">
      <alignment horizontal="left" vertical="center" wrapText="1"/>
    </xf>
    <xf numFmtId="164" fontId="24" fillId="42" borderId="33" xfId="0" applyNumberFormat="1" applyFont="1" applyFill="1" applyBorder="1" applyAlignment="1">
      <alignment horizontal="center" vertical="center" wrapText="1"/>
    </xf>
    <xf numFmtId="164" fontId="24" fillId="42" borderId="33" xfId="0" applyNumberFormat="1" applyFont="1" applyFill="1" applyBorder="1" applyAlignment="1">
      <alignment horizontal="right" vertical="center" wrapText="1"/>
    </xf>
    <xf numFmtId="10" fontId="24" fillId="42" borderId="33" xfId="42" applyNumberFormat="1" applyFont="1" applyFill="1" applyBorder="1" applyAlignment="1" applyProtection="1">
      <alignment horizontal="right" vertical="center" wrapText="1"/>
    </xf>
    <xf numFmtId="0" fontId="24" fillId="41" borderId="25" xfId="0" applyFont="1" applyFill="1" applyBorder="1" applyAlignment="1">
      <alignment horizontal="left" vertical="center" wrapText="1"/>
    </xf>
    <xf numFmtId="0" fontId="24" fillId="41" borderId="33" xfId="0" applyFont="1" applyFill="1" applyBorder="1" applyAlignment="1">
      <alignment horizontal="left" vertical="center" wrapText="1"/>
    </xf>
    <xf numFmtId="164" fontId="24" fillId="41" borderId="33" xfId="0" applyNumberFormat="1" applyFont="1" applyFill="1" applyBorder="1" applyAlignment="1">
      <alignment horizontal="center" vertical="center" wrapText="1"/>
    </xf>
    <xf numFmtId="164" fontId="24" fillId="41" borderId="33" xfId="0" applyNumberFormat="1" applyFont="1" applyFill="1" applyBorder="1" applyAlignment="1">
      <alignment horizontal="right" vertical="center" wrapText="1"/>
    </xf>
    <xf numFmtId="10" fontId="24" fillId="41" borderId="33" xfId="42" applyNumberFormat="1" applyFont="1" applyFill="1" applyBorder="1" applyAlignment="1" applyProtection="1">
      <alignment horizontal="right" vertical="center" wrapText="1"/>
    </xf>
    <xf numFmtId="0" fontId="54" fillId="0" borderId="31" xfId="0" applyFont="1" applyBorder="1" applyAlignment="1">
      <alignment horizontal="left" vertical="center" wrapText="1"/>
    </xf>
    <xf numFmtId="0" fontId="24" fillId="40" borderId="27" xfId="0" applyFont="1" applyFill="1" applyBorder="1" applyAlignment="1">
      <alignment horizontal="left" vertical="center" wrapText="1"/>
    </xf>
    <xf numFmtId="0" fontId="24" fillId="42" borderId="26" xfId="0" applyFont="1" applyFill="1" applyBorder="1" applyAlignment="1">
      <alignment horizontal="left" vertical="center" wrapText="1"/>
    </xf>
    <xf numFmtId="0" fontId="54" fillId="0" borderId="25" xfId="0" applyFont="1" applyBorder="1" applyAlignment="1">
      <alignment horizontal="left" vertical="center" wrapText="1"/>
    </xf>
    <xf numFmtId="0" fontId="54" fillId="0" borderId="33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left" vertical="center" wrapText="1"/>
    </xf>
    <xf numFmtId="164" fontId="33" fillId="0" borderId="24" xfId="0" applyNumberFormat="1" applyFont="1" applyBorder="1" applyAlignment="1">
      <alignment horizontal="center" vertical="center" wrapText="1"/>
    </xf>
    <xf numFmtId="10" fontId="33" fillId="0" borderId="33" xfId="42" applyNumberFormat="1" applyFont="1" applyFill="1" applyBorder="1" applyAlignment="1" applyProtection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164" fontId="24" fillId="38" borderId="33" xfId="0" applyNumberFormat="1" applyFont="1" applyFill="1" applyBorder="1" applyAlignment="1">
      <alignment horizontal="center" vertical="center" wrapText="1"/>
    </xf>
    <xf numFmtId="164" fontId="24" fillId="38" borderId="33" xfId="0" applyNumberFormat="1" applyFont="1" applyFill="1" applyBorder="1" applyAlignment="1">
      <alignment horizontal="right" vertical="center" wrapText="1"/>
    </xf>
    <xf numFmtId="0" fontId="24" fillId="34" borderId="25" xfId="0" applyFont="1" applyFill="1" applyBorder="1" applyAlignment="1">
      <alignment horizontal="left" vertical="center" wrapText="1"/>
    </xf>
    <xf numFmtId="0" fontId="24" fillId="34" borderId="33" xfId="0" applyFont="1" applyFill="1" applyBorder="1" applyAlignment="1">
      <alignment horizontal="left" vertical="center" wrapText="1"/>
    </xf>
    <xf numFmtId="164" fontId="24" fillId="34" borderId="33" xfId="0" applyNumberFormat="1" applyFont="1" applyFill="1" applyBorder="1" applyAlignment="1">
      <alignment horizontal="center" vertical="center" wrapText="1"/>
    </xf>
    <xf numFmtId="164" fontId="24" fillId="34" borderId="33" xfId="0" applyNumberFormat="1" applyFont="1" applyFill="1" applyBorder="1" applyAlignment="1">
      <alignment horizontal="right" vertical="center" wrapText="1"/>
    </xf>
    <xf numFmtId="10" fontId="24" fillId="34" borderId="33" xfId="42" applyNumberFormat="1" applyFont="1" applyFill="1" applyBorder="1" applyAlignment="1" applyProtection="1">
      <alignment horizontal="right" vertical="center" wrapText="1"/>
    </xf>
    <xf numFmtId="0" fontId="24" fillId="38" borderId="33" xfId="0" applyFont="1" applyFill="1" applyBorder="1" applyAlignment="1">
      <alignment horizontal="left" vertical="center" wrapText="1"/>
    </xf>
    <xf numFmtId="10" fontId="24" fillId="38" borderId="33" xfId="42" applyNumberFormat="1" applyFont="1" applyFill="1" applyBorder="1" applyAlignment="1" applyProtection="1">
      <alignment horizontal="right" vertical="center" wrapText="1"/>
    </xf>
    <xf numFmtId="164" fontId="24" fillId="39" borderId="33" xfId="0" applyNumberFormat="1" applyFont="1" applyFill="1" applyBorder="1" applyAlignment="1">
      <alignment horizontal="center" vertical="center" wrapText="1"/>
    </xf>
    <xf numFmtId="10" fontId="24" fillId="39" borderId="33" xfId="42" applyNumberFormat="1" applyFont="1" applyFill="1" applyBorder="1" applyAlignment="1" applyProtection="1">
      <alignment horizontal="right" vertical="center" wrapText="1"/>
    </xf>
    <xf numFmtId="164" fontId="24" fillId="39" borderId="33" xfId="0" applyNumberFormat="1" applyFont="1" applyFill="1" applyBorder="1" applyAlignment="1">
      <alignment horizontal="right" vertical="center" wrapText="1"/>
    </xf>
    <xf numFmtId="0" fontId="24" fillId="39" borderId="25" xfId="0" applyFont="1" applyFill="1" applyBorder="1" applyAlignment="1">
      <alignment horizontal="left" vertical="center" wrapText="1"/>
    </xf>
    <xf numFmtId="0" fontId="24" fillId="39" borderId="33" xfId="0" applyFont="1" applyFill="1" applyBorder="1" applyAlignment="1">
      <alignment horizontal="left" vertical="center" wrapText="1"/>
    </xf>
    <xf numFmtId="10" fontId="23" fillId="0" borderId="33" xfId="42" applyNumberFormat="1" applyFont="1" applyFill="1" applyBorder="1" applyAlignment="1" applyProtection="1">
      <alignment horizontal="right" vertical="center" wrapText="1"/>
    </xf>
    <xf numFmtId="16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10" fontId="24" fillId="43" borderId="0" xfId="42" applyNumberFormat="1" applyFont="1" applyFill="1" applyBorder="1" applyAlignment="1" applyProtection="1">
      <alignment horizontal="right" vertical="center" wrapText="1"/>
    </xf>
    <xf numFmtId="0" fontId="24" fillId="42" borderId="23" xfId="0" applyFont="1" applyFill="1" applyBorder="1" applyAlignment="1">
      <alignment horizontal="left" vertical="center" wrapText="1"/>
    </xf>
    <xf numFmtId="0" fontId="24" fillId="41" borderId="23" xfId="0" applyFont="1" applyFill="1" applyBorder="1" applyAlignment="1">
      <alignment horizontal="left" vertical="center" wrapText="1"/>
    </xf>
    <xf numFmtId="0" fontId="24" fillId="43" borderId="23" xfId="0" applyFont="1" applyFill="1" applyBorder="1" applyAlignment="1">
      <alignment horizontal="left" vertical="center" wrapText="1"/>
    </xf>
    <xf numFmtId="10" fontId="24" fillId="43" borderId="33" xfId="42" applyNumberFormat="1" applyFont="1" applyFill="1" applyBorder="1" applyAlignment="1" applyProtection="1">
      <alignment horizontal="right" vertical="center" wrapText="1"/>
    </xf>
    <xf numFmtId="0" fontId="24" fillId="43" borderId="28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43" borderId="26" xfId="0" applyFont="1" applyFill="1" applyBorder="1" applyAlignment="1">
      <alignment horizontal="left" vertical="center" wrapText="1"/>
    </xf>
    <xf numFmtId="0" fontId="24" fillId="43" borderId="0" xfId="0" applyFont="1" applyFill="1" applyAlignment="1">
      <alignment horizontal="left" vertical="center" wrapText="1"/>
    </xf>
    <xf numFmtId="0" fontId="24" fillId="42" borderId="24" xfId="0" applyFont="1" applyFill="1" applyBorder="1" applyAlignment="1">
      <alignment horizontal="left" vertical="center" wrapText="1"/>
    </xf>
    <xf numFmtId="0" fontId="24" fillId="41" borderId="26" xfId="0" applyFont="1" applyFill="1" applyBorder="1" applyAlignment="1">
      <alignment horizontal="left" vertical="center" wrapText="1"/>
    </xf>
    <xf numFmtId="0" fontId="24" fillId="43" borderId="33" xfId="0" applyFont="1" applyFill="1" applyBorder="1" applyAlignment="1">
      <alignment horizontal="left" vertical="center"/>
    </xf>
    <xf numFmtId="0" fontId="24" fillId="43" borderId="28" xfId="0" applyFont="1" applyFill="1" applyBorder="1" applyAlignment="1">
      <alignment horizontal="left" vertical="center"/>
    </xf>
    <xf numFmtId="164" fontId="24" fillId="43" borderId="33" xfId="0" applyNumberFormat="1" applyFont="1" applyFill="1" applyBorder="1" applyAlignment="1">
      <alignment horizontal="right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30" xfId="0" applyFont="1" applyBorder="1" applyAlignment="1">
      <alignment horizontal="left" vertical="center" wrapText="1"/>
    </xf>
    <xf numFmtId="164" fontId="41" fillId="0" borderId="29" xfId="0" applyNumberFormat="1" applyFont="1" applyBorder="1" applyAlignment="1">
      <alignment horizontal="center" vertical="center" wrapText="1"/>
    </xf>
    <xf numFmtId="164" fontId="41" fillId="0" borderId="17" xfId="0" applyNumberFormat="1" applyFont="1" applyBorder="1" applyAlignment="1">
      <alignment horizontal="center" vertical="center" wrapText="1"/>
    </xf>
    <xf numFmtId="164" fontId="41" fillId="0" borderId="30" xfId="0" applyNumberFormat="1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164" fontId="24" fillId="0" borderId="29" xfId="0" applyNumberFormat="1" applyFont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164" fontId="24" fillId="0" borderId="30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39" borderId="23" xfId="0" applyFont="1" applyFill="1" applyBorder="1" applyAlignment="1">
      <alignment horizontal="left" vertical="center" wrapText="1"/>
    </xf>
    <xf numFmtId="164" fontId="24" fillId="38" borderId="34" xfId="0" applyNumberFormat="1" applyFont="1" applyFill="1" applyBorder="1" applyAlignment="1">
      <alignment horizontal="center" vertical="center" wrapText="1"/>
    </xf>
    <xf numFmtId="164" fontId="24" fillId="38" borderId="36" xfId="0" applyNumberFormat="1" applyFont="1" applyFill="1" applyBorder="1" applyAlignment="1">
      <alignment horizontal="center" vertical="center" wrapText="1"/>
    </xf>
    <xf numFmtId="164" fontId="24" fillId="38" borderId="34" xfId="0" applyNumberFormat="1" applyFont="1" applyFill="1" applyBorder="1" applyAlignment="1">
      <alignment horizontal="right" vertical="center" wrapText="1"/>
    </xf>
    <xf numFmtId="164" fontId="24" fillId="38" borderId="35" xfId="0" applyNumberFormat="1" applyFont="1" applyFill="1" applyBorder="1" applyAlignment="1">
      <alignment horizontal="right" vertical="center" wrapText="1"/>
    </xf>
    <xf numFmtId="10" fontId="24" fillId="39" borderId="23" xfId="42" applyNumberFormat="1" applyFont="1" applyFill="1" applyBorder="1" applyAlignment="1" applyProtection="1">
      <alignment horizontal="right" vertical="center" wrapText="1"/>
    </xf>
    <xf numFmtId="10" fontId="24" fillId="39" borderId="25" xfId="42" applyNumberFormat="1" applyFont="1" applyFill="1" applyBorder="1" applyAlignment="1" applyProtection="1">
      <alignment horizontal="right" vertical="center" wrapText="1"/>
    </xf>
    <xf numFmtId="0" fontId="24" fillId="38" borderId="28" xfId="0" applyFont="1" applyFill="1" applyBorder="1" applyAlignment="1">
      <alignment horizontal="left" vertical="center" wrapText="1"/>
    </xf>
    <xf numFmtId="0" fontId="24" fillId="38" borderId="32" xfId="0" applyFont="1" applyFill="1" applyBorder="1" applyAlignment="1">
      <alignment horizontal="left" vertical="center" wrapText="1"/>
    </xf>
    <xf numFmtId="164" fontId="24" fillId="38" borderId="39" xfId="0" applyNumberFormat="1" applyFont="1" applyFill="1" applyBorder="1" applyAlignment="1">
      <alignment horizontal="center" vertical="center" wrapText="1"/>
    </xf>
    <xf numFmtId="164" fontId="24" fillId="38" borderId="40" xfId="0" applyNumberFormat="1" applyFont="1" applyFill="1" applyBorder="1" applyAlignment="1">
      <alignment horizontal="center" vertical="center" wrapText="1"/>
    </xf>
    <xf numFmtId="10" fontId="24" fillId="38" borderId="23" xfId="42" applyNumberFormat="1" applyFont="1" applyFill="1" applyBorder="1" applyAlignment="1" applyProtection="1">
      <alignment horizontal="right" vertical="center" wrapText="1"/>
    </xf>
    <xf numFmtId="10" fontId="24" fillId="38" borderId="25" xfId="42" applyNumberFormat="1" applyFont="1" applyFill="1" applyBorder="1" applyAlignment="1" applyProtection="1">
      <alignment horizontal="right" vertical="center" wrapText="1"/>
    </xf>
    <xf numFmtId="0" fontId="24" fillId="34" borderId="23" xfId="0" applyFont="1" applyFill="1" applyBorder="1" applyAlignment="1">
      <alignment horizontal="left" vertical="center" wrapText="1"/>
    </xf>
    <xf numFmtId="10" fontId="24" fillId="34" borderId="23" xfId="42" applyNumberFormat="1" applyFont="1" applyFill="1" applyBorder="1" applyAlignment="1" applyProtection="1">
      <alignment horizontal="right" vertical="center" wrapText="1"/>
    </xf>
    <xf numFmtId="10" fontId="24" fillId="34" borderId="25" xfId="42" applyNumberFormat="1" applyFont="1" applyFill="1" applyBorder="1" applyAlignment="1" applyProtection="1">
      <alignment horizontal="right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top" wrapText="1"/>
    </xf>
    <xf numFmtId="0" fontId="58" fillId="0" borderId="26" xfId="0" applyFont="1" applyBorder="1" applyAlignment="1">
      <alignment horizontal="center"/>
    </xf>
    <xf numFmtId="0" fontId="24" fillId="36" borderId="0" xfId="0" applyFont="1" applyFill="1" applyAlignment="1">
      <alignment horizontal="left"/>
    </xf>
    <xf numFmtId="0" fontId="27" fillId="36" borderId="0" xfId="0" applyFont="1" applyFill="1" applyAlignment="1">
      <alignment horizontal="left"/>
    </xf>
    <xf numFmtId="0" fontId="24" fillId="35" borderId="0" xfId="0" applyFont="1" applyFill="1" applyAlignment="1">
      <alignment horizontal="left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center" wrapText="1"/>
    </xf>
    <xf numFmtId="0" fontId="24" fillId="36" borderId="0" xfId="0" applyFont="1" applyFill="1" applyAlignment="1">
      <alignment horizontal="left" wrapText="1"/>
    </xf>
    <xf numFmtId="0" fontId="24" fillId="34" borderId="0" xfId="0" applyFont="1" applyFill="1" applyAlignment="1">
      <alignment horizontal="left" wrapText="1"/>
    </xf>
    <xf numFmtId="0" fontId="27" fillId="0" borderId="0" xfId="0" applyFont="1" applyAlignment="1">
      <alignment vertical="top" wrapText="1"/>
    </xf>
    <xf numFmtId="0" fontId="24" fillId="36" borderId="0" xfId="0" applyFont="1" applyFill="1" applyAlignment="1">
      <alignment horizontal="justify" wrapText="1"/>
    </xf>
    <xf numFmtId="0" fontId="41" fillId="35" borderId="0" xfId="0" applyFont="1" applyFill="1" applyAlignment="1">
      <alignment horizontal="left" wrapText="1"/>
    </xf>
    <xf numFmtId="0" fontId="41" fillId="35" borderId="0" xfId="0" applyFont="1" applyFill="1" applyAlignment="1">
      <alignment horizontal="justify" wrapText="1"/>
    </xf>
    <xf numFmtId="0" fontId="31" fillId="36" borderId="0" xfId="0" applyFont="1" applyFill="1" applyAlignment="1">
      <alignment horizontal="left"/>
    </xf>
    <xf numFmtId="0" fontId="57" fillId="0" borderId="0" xfId="0" applyFont="1" applyAlignment="1">
      <alignment horizontal="justify" vertical="top"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" xfId="43" xr:uid="{1CA2DF26-E187-42B0-A32F-514F3025031B}"/>
    <cellStyle name="Normalno" xfId="0" builtinId="0"/>
    <cellStyle name="Postotak" xfId="42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BDD8FF"/>
      <color rgb="FF7DB2FF"/>
      <color rgb="FF0066FF"/>
      <color rgb="FF7DB2E1"/>
      <color rgb="FF5B9DFF"/>
      <color rgb="FF00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zoomScale="85" zoomScaleNormal="85" workbookViewId="0">
      <selection activeCell="T28" sqref="T28"/>
    </sheetView>
  </sheetViews>
  <sheetFormatPr defaultColWidth="8.85546875" defaultRowHeight="15.75" x14ac:dyDescent="0.25"/>
  <cols>
    <col min="1" max="9" width="9.7109375" style="93" customWidth="1"/>
    <col min="10" max="16384" width="8.85546875" style="93"/>
  </cols>
  <sheetData>
    <row r="1" spans="1:9" ht="16.149999999999999" customHeight="1" x14ac:dyDescent="0.25">
      <c r="A1" s="232" t="s">
        <v>274</v>
      </c>
      <c r="B1" s="232"/>
      <c r="C1" s="232"/>
      <c r="D1" s="232"/>
      <c r="E1" s="232"/>
    </row>
    <row r="2" spans="1:9" ht="16.149999999999999" customHeight="1" x14ac:dyDescent="0.25">
      <c r="A2" s="232" t="s">
        <v>275</v>
      </c>
      <c r="B2" s="232"/>
      <c r="C2" s="232"/>
      <c r="D2" s="232"/>
      <c r="E2" s="232"/>
    </row>
    <row r="3" spans="1:9" ht="16.149999999999999" customHeight="1" x14ac:dyDescent="0.25">
      <c r="A3" s="232" t="s">
        <v>276</v>
      </c>
      <c r="B3" s="232"/>
      <c r="C3" s="232"/>
      <c r="D3" s="232"/>
      <c r="E3" s="232"/>
    </row>
    <row r="4" spans="1:9" ht="16.149999999999999" customHeight="1" x14ac:dyDescent="0.25">
      <c r="A4" s="232" t="s">
        <v>277</v>
      </c>
      <c r="B4" s="232"/>
      <c r="C4" s="232"/>
      <c r="D4" s="232"/>
      <c r="E4" s="232"/>
    </row>
    <row r="5" spans="1:9" ht="16.149999999999999" customHeight="1" x14ac:dyDescent="0.25"/>
    <row r="6" spans="1:9" s="138" customFormat="1" ht="16.149999999999999" customHeight="1" x14ac:dyDescent="0.25">
      <c r="A6" s="217" t="s">
        <v>278</v>
      </c>
      <c r="B6" s="236" t="s">
        <v>451</v>
      </c>
      <c r="C6" s="236"/>
      <c r="D6" s="236"/>
    </row>
    <row r="7" spans="1:9" s="138" customFormat="1" ht="16.149999999999999" customHeight="1" x14ac:dyDescent="0.25">
      <c r="A7" s="217" t="s">
        <v>279</v>
      </c>
      <c r="B7" s="236" t="s">
        <v>452</v>
      </c>
      <c r="C7" s="236"/>
      <c r="D7" s="236"/>
    </row>
    <row r="8" spans="1:9" ht="16.149999999999999" customHeight="1" x14ac:dyDescent="0.25">
      <c r="A8" s="109" t="s">
        <v>453</v>
      </c>
      <c r="B8" s="109"/>
      <c r="C8" s="109"/>
      <c r="D8" s="109"/>
    </row>
    <row r="9" spans="1:9" ht="16.149999999999999" customHeight="1" x14ac:dyDescent="0.25"/>
    <row r="10" spans="1:9" ht="16.149999999999999" customHeight="1" x14ac:dyDescent="0.25"/>
    <row r="11" spans="1:9" ht="16.149999999999999" customHeight="1" x14ac:dyDescent="0.25">
      <c r="A11" s="235" t="s">
        <v>454</v>
      </c>
      <c r="B11" s="235"/>
      <c r="C11" s="235"/>
      <c r="D11" s="235"/>
      <c r="E11" s="235"/>
      <c r="F11" s="235"/>
      <c r="G11" s="235"/>
      <c r="H11" s="235"/>
      <c r="I11" s="235"/>
    </row>
    <row r="12" spans="1:9" ht="16.149999999999999" customHeight="1" x14ac:dyDescent="0.25">
      <c r="A12" s="235"/>
      <c r="B12" s="235"/>
      <c r="C12" s="235"/>
      <c r="D12" s="235"/>
      <c r="E12" s="235"/>
      <c r="F12" s="235"/>
      <c r="G12" s="235"/>
      <c r="H12" s="235"/>
      <c r="I12" s="235"/>
    </row>
    <row r="13" spans="1:9" ht="16.149999999999999" customHeight="1" x14ac:dyDescent="0.25">
      <c r="A13" s="111"/>
      <c r="B13" s="111"/>
      <c r="C13" s="111"/>
      <c r="D13" s="111"/>
      <c r="E13" s="111"/>
      <c r="F13" s="111"/>
      <c r="G13" s="111"/>
      <c r="H13" s="111"/>
      <c r="I13" s="111"/>
    </row>
    <row r="14" spans="1:9" ht="16.149999999999999" customHeight="1" x14ac:dyDescent="0.25"/>
    <row r="15" spans="1:9" s="108" customFormat="1" ht="16.149999999999999" customHeight="1" x14ac:dyDescent="0.25">
      <c r="A15" s="234" t="s">
        <v>357</v>
      </c>
      <c r="B15" s="234"/>
      <c r="C15" s="234"/>
      <c r="D15" s="234"/>
      <c r="E15" s="234"/>
      <c r="F15" s="234"/>
      <c r="G15" s="234"/>
      <c r="H15" s="234"/>
      <c r="I15" s="234"/>
    </row>
    <row r="16" spans="1:9" s="110" customFormat="1" ht="16.149999999999999" customHeight="1" x14ac:dyDescent="0.25">
      <c r="A16" s="234"/>
      <c r="B16" s="234"/>
      <c r="C16" s="234"/>
      <c r="D16" s="234"/>
      <c r="E16" s="234"/>
      <c r="F16" s="234"/>
      <c r="G16" s="234"/>
      <c r="H16" s="234"/>
      <c r="I16" s="234"/>
    </row>
    <row r="17" spans="1:9" s="110" customFormat="1" ht="16.149999999999999" customHeight="1" x14ac:dyDescent="0.25">
      <c r="A17" s="234"/>
      <c r="B17" s="234"/>
      <c r="C17" s="234"/>
      <c r="D17" s="234"/>
      <c r="E17" s="234"/>
      <c r="F17" s="234"/>
      <c r="G17" s="234"/>
      <c r="H17" s="234"/>
      <c r="I17" s="234"/>
    </row>
    <row r="18" spans="1:9" s="110" customFormat="1" ht="16.149999999999999" customHeight="1" x14ac:dyDescent="0.25">
      <c r="A18" s="234"/>
      <c r="B18" s="234"/>
      <c r="C18" s="234"/>
      <c r="D18" s="234"/>
      <c r="E18" s="234"/>
      <c r="F18" s="234"/>
      <c r="G18" s="234"/>
      <c r="H18" s="234"/>
      <c r="I18" s="234"/>
    </row>
    <row r="19" spans="1:9" s="110" customFormat="1" ht="16.149999999999999" customHeight="1" x14ac:dyDescent="0.25">
      <c r="A19" s="234"/>
      <c r="B19" s="234"/>
      <c r="C19" s="234"/>
      <c r="D19" s="234"/>
      <c r="E19" s="234"/>
      <c r="F19" s="234"/>
      <c r="G19" s="234"/>
      <c r="H19" s="234"/>
      <c r="I19" s="234"/>
    </row>
    <row r="20" spans="1:9" s="110" customFormat="1" ht="16.149999999999999" customHeight="1" x14ac:dyDescent="0.25">
      <c r="A20" s="234"/>
      <c r="B20" s="234"/>
      <c r="C20" s="234"/>
      <c r="D20" s="234"/>
      <c r="E20" s="234"/>
      <c r="F20" s="234"/>
      <c r="G20" s="234"/>
      <c r="H20" s="234"/>
      <c r="I20" s="234"/>
    </row>
    <row r="21" spans="1:9" ht="16.149999999999999" customHeight="1" x14ac:dyDescent="0.25">
      <c r="A21" s="233" t="s">
        <v>280</v>
      </c>
      <c r="B21" s="233"/>
      <c r="C21" s="233"/>
      <c r="D21" s="233"/>
      <c r="E21" s="233"/>
      <c r="F21" s="233"/>
      <c r="G21" s="233"/>
      <c r="H21" s="233"/>
      <c r="I21" s="233"/>
    </row>
    <row r="22" spans="1:9" ht="16.149999999999999" customHeight="1" x14ac:dyDescent="0.25">
      <c r="A22" s="233"/>
      <c r="B22" s="233"/>
      <c r="C22" s="233"/>
      <c r="D22" s="233"/>
      <c r="E22" s="233"/>
      <c r="F22" s="233"/>
      <c r="G22" s="233"/>
      <c r="H22" s="233"/>
      <c r="I22" s="233"/>
    </row>
    <row r="23" spans="1:9" ht="16.149999999999999" customHeight="1" x14ac:dyDescent="0.25">
      <c r="A23" s="233"/>
      <c r="B23" s="233"/>
      <c r="C23" s="233"/>
      <c r="D23" s="233"/>
      <c r="E23" s="233"/>
      <c r="F23" s="233"/>
      <c r="G23" s="233"/>
      <c r="H23" s="233"/>
      <c r="I23" s="233"/>
    </row>
    <row r="24" spans="1:9" ht="16.149999999999999" customHeight="1" x14ac:dyDescent="0.25"/>
    <row r="25" spans="1:9" ht="16.149999999999999" customHeight="1" x14ac:dyDescent="0.25">
      <c r="A25" s="233" t="s">
        <v>284</v>
      </c>
      <c r="B25" s="233"/>
      <c r="C25" s="233"/>
      <c r="D25" s="233"/>
      <c r="E25" s="233"/>
      <c r="F25" s="233"/>
      <c r="G25" s="233"/>
      <c r="H25" s="233"/>
      <c r="I25" s="233"/>
    </row>
    <row r="26" spans="1:9" ht="16.149999999999999" customHeight="1" x14ac:dyDescent="0.25">
      <c r="A26" s="233" t="s">
        <v>285</v>
      </c>
      <c r="B26" s="233"/>
      <c r="C26" s="233"/>
      <c r="D26" s="233"/>
      <c r="E26" s="233"/>
      <c r="F26" s="233"/>
      <c r="G26" s="233"/>
      <c r="H26" s="233"/>
      <c r="I26" s="233"/>
    </row>
    <row r="27" spans="1:9" ht="16.149999999999999" customHeight="1" x14ac:dyDescent="0.25">
      <c r="A27" s="233" t="s">
        <v>286</v>
      </c>
      <c r="B27" s="233"/>
      <c r="C27" s="233"/>
      <c r="D27" s="233"/>
      <c r="E27" s="233"/>
      <c r="F27" s="233"/>
      <c r="G27" s="233"/>
      <c r="H27" s="233"/>
      <c r="I27" s="233"/>
    </row>
    <row r="28" spans="1:9" ht="16.149999999999999" customHeight="1" x14ac:dyDescent="0.25">
      <c r="A28" s="233" t="s">
        <v>287</v>
      </c>
      <c r="B28" s="233"/>
      <c r="C28" s="233"/>
      <c r="D28" s="233"/>
      <c r="E28" s="233"/>
      <c r="F28" s="233"/>
      <c r="G28" s="233"/>
      <c r="H28" s="233"/>
      <c r="I28" s="233"/>
    </row>
    <row r="29" spans="1:9" ht="16.149999999999999" customHeight="1" x14ac:dyDescent="0.25">
      <c r="A29" s="233" t="s">
        <v>288</v>
      </c>
      <c r="B29" s="233"/>
      <c r="C29" s="233"/>
      <c r="D29" s="233"/>
      <c r="E29" s="233"/>
      <c r="F29" s="233"/>
      <c r="G29" s="233"/>
      <c r="H29" s="233"/>
      <c r="I29" s="233"/>
    </row>
    <row r="30" spans="1:9" ht="16.149999999999999" customHeight="1" x14ac:dyDescent="0.25">
      <c r="A30" s="233" t="s">
        <v>289</v>
      </c>
      <c r="B30" s="233"/>
      <c r="C30" s="233"/>
      <c r="D30" s="233"/>
      <c r="E30" s="233"/>
      <c r="F30" s="233"/>
      <c r="G30" s="233"/>
      <c r="H30" s="233"/>
      <c r="I30" s="233"/>
    </row>
    <row r="31" spans="1:9" ht="16.149999999999999" customHeight="1" x14ac:dyDescent="0.25">
      <c r="A31" s="233" t="s">
        <v>290</v>
      </c>
      <c r="B31" s="233"/>
      <c r="C31" s="233"/>
      <c r="D31" s="233"/>
      <c r="E31" s="233"/>
      <c r="F31" s="233"/>
      <c r="G31" s="233"/>
      <c r="H31" s="233"/>
      <c r="I31" s="233"/>
    </row>
    <row r="32" spans="1:9" ht="16.149999999999999" customHeight="1" x14ac:dyDescent="0.25">
      <c r="A32" s="233" t="s">
        <v>294</v>
      </c>
      <c r="B32" s="233"/>
      <c r="C32" s="233"/>
      <c r="D32" s="233"/>
      <c r="E32" s="233"/>
      <c r="F32" s="233"/>
      <c r="G32" s="233"/>
      <c r="H32" s="233"/>
      <c r="I32" s="233"/>
    </row>
    <row r="33" spans="1:9" ht="16.149999999999999" customHeight="1" x14ac:dyDescent="0.25">
      <c r="A33" s="233" t="s">
        <v>291</v>
      </c>
      <c r="B33" s="233"/>
      <c r="C33" s="233"/>
      <c r="D33" s="233"/>
      <c r="E33" s="233"/>
      <c r="F33" s="233"/>
      <c r="G33" s="233"/>
      <c r="H33" s="233"/>
      <c r="I33" s="233"/>
    </row>
    <row r="34" spans="1:9" ht="16.149999999999999" customHeight="1" x14ac:dyDescent="0.25">
      <c r="A34" s="233" t="s">
        <v>292</v>
      </c>
      <c r="B34" s="233"/>
      <c r="C34" s="233"/>
      <c r="D34" s="233"/>
      <c r="E34" s="233"/>
      <c r="F34" s="233"/>
      <c r="G34" s="233"/>
      <c r="H34" s="233"/>
      <c r="I34" s="233"/>
    </row>
    <row r="35" spans="1:9" ht="16.149999999999999" customHeight="1" x14ac:dyDescent="0.25">
      <c r="A35" s="233" t="s">
        <v>293</v>
      </c>
      <c r="B35" s="233"/>
      <c r="C35" s="233"/>
      <c r="D35" s="233"/>
      <c r="E35" s="233"/>
      <c r="F35" s="233"/>
      <c r="G35" s="233"/>
      <c r="H35" s="233"/>
      <c r="I35" s="233"/>
    </row>
    <row r="36" spans="1:9" ht="16.149999999999999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10"/>
    </row>
    <row r="37" spans="1:9" ht="16.149999999999999" customHeight="1" x14ac:dyDescent="0.25">
      <c r="A37" s="233" t="s">
        <v>282</v>
      </c>
      <c r="B37" s="233"/>
      <c r="C37" s="233"/>
      <c r="D37" s="233"/>
      <c r="E37" s="233"/>
      <c r="F37" s="233"/>
      <c r="G37" s="233"/>
      <c r="H37" s="233"/>
      <c r="I37" s="233"/>
    </row>
    <row r="38" spans="1:9" ht="16.149999999999999" customHeight="1" x14ac:dyDescent="0.25">
      <c r="A38" s="234" t="s">
        <v>281</v>
      </c>
      <c r="B38" s="234"/>
      <c r="C38" s="234"/>
      <c r="D38" s="234"/>
      <c r="E38" s="234"/>
      <c r="F38" s="234"/>
      <c r="G38" s="234"/>
      <c r="H38" s="234"/>
      <c r="I38" s="234"/>
    </row>
    <row r="39" spans="1:9" ht="16.149999999999999" customHeight="1" x14ac:dyDescent="0.25">
      <c r="A39" s="234"/>
      <c r="B39" s="234"/>
      <c r="C39" s="234"/>
      <c r="D39" s="234"/>
      <c r="E39" s="234"/>
      <c r="F39" s="234"/>
      <c r="G39" s="234"/>
      <c r="H39" s="234"/>
      <c r="I39" s="234"/>
    </row>
    <row r="40" spans="1:9" ht="16.149999999999999" customHeight="1" x14ac:dyDescent="0.25"/>
    <row r="41" spans="1:9" ht="16.149999999999999" customHeight="1" x14ac:dyDescent="0.25">
      <c r="A41" s="233" t="s">
        <v>283</v>
      </c>
      <c r="B41" s="233"/>
      <c r="C41" s="233"/>
      <c r="D41" s="233"/>
      <c r="E41" s="233"/>
      <c r="F41" s="233"/>
      <c r="G41" s="233"/>
      <c r="H41" s="233"/>
      <c r="I41" s="233"/>
    </row>
    <row r="42" spans="1:9" ht="16.149999999999999" customHeight="1" x14ac:dyDescent="0.25"/>
    <row r="43" spans="1:9" ht="16.149999999999999" customHeight="1" x14ac:dyDescent="0.25">
      <c r="A43" s="234" t="s">
        <v>356</v>
      </c>
      <c r="B43" s="234"/>
      <c r="C43" s="234"/>
      <c r="D43" s="234"/>
      <c r="E43" s="234"/>
      <c r="F43" s="234"/>
      <c r="G43" s="234"/>
      <c r="H43" s="234"/>
      <c r="I43" s="234"/>
    </row>
    <row r="44" spans="1:9" ht="16.149999999999999" customHeight="1" x14ac:dyDescent="0.25">
      <c r="A44" s="234"/>
      <c r="B44" s="234"/>
      <c r="C44" s="234"/>
      <c r="D44" s="234"/>
      <c r="E44" s="234"/>
      <c r="F44" s="234"/>
      <c r="G44" s="234"/>
      <c r="H44" s="234"/>
      <c r="I44" s="234"/>
    </row>
    <row r="45" spans="1:9" ht="16.149999999999999" customHeight="1" x14ac:dyDescent="0.25">
      <c r="A45" s="234"/>
      <c r="B45" s="234"/>
      <c r="C45" s="234"/>
      <c r="D45" s="234"/>
      <c r="E45" s="234"/>
      <c r="F45" s="234"/>
      <c r="G45" s="234"/>
      <c r="H45" s="234"/>
      <c r="I45" s="234"/>
    </row>
    <row r="46" spans="1:9" ht="16.149999999999999" customHeight="1" x14ac:dyDescent="0.25"/>
    <row r="47" spans="1:9" ht="16.149999999999999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24">
    <mergeCell ref="A43:I45"/>
    <mergeCell ref="A35:I35"/>
    <mergeCell ref="A37:I37"/>
    <mergeCell ref="A38:I39"/>
    <mergeCell ref="A41:I41"/>
    <mergeCell ref="A31:I31"/>
    <mergeCell ref="A32:I32"/>
    <mergeCell ref="A33:I33"/>
    <mergeCell ref="A34:I34"/>
    <mergeCell ref="A25:I25"/>
    <mergeCell ref="A26:I26"/>
    <mergeCell ref="A27:I27"/>
    <mergeCell ref="A28:I28"/>
    <mergeCell ref="A29:I29"/>
    <mergeCell ref="A30:I30"/>
    <mergeCell ref="A1:E1"/>
    <mergeCell ref="A2:E2"/>
    <mergeCell ref="A3:E3"/>
    <mergeCell ref="A4:E4"/>
    <mergeCell ref="A21:I23"/>
    <mergeCell ref="A15:I20"/>
    <mergeCell ref="A11:I12"/>
    <mergeCell ref="B6:D6"/>
    <mergeCell ref="B7:D7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topLeftCell="A7" zoomScale="70" zoomScaleNormal="70" workbookViewId="0">
      <selection activeCell="E32" sqref="E32"/>
    </sheetView>
  </sheetViews>
  <sheetFormatPr defaultColWidth="9.140625" defaultRowHeight="10.5" x14ac:dyDescent="0.15"/>
  <cols>
    <col min="1" max="1" width="49.85546875" style="4" customWidth="1"/>
    <col min="2" max="2" width="17.28515625" style="7" customWidth="1"/>
    <col min="3" max="5" width="17.28515625" style="4" customWidth="1"/>
    <col min="6" max="7" width="13" style="4" customWidth="1"/>
    <col min="8" max="16384" width="9.140625" style="4"/>
  </cols>
  <sheetData>
    <row r="1" spans="1:7" ht="54" customHeight="1" x14ac:dyDescent="0.15">
      <c r="A1" s="238" t="s">
        <v>409</v>
      </c>
      <c r="B1" s="238"/>
      <c r="C1" s="238"/>
      <c r="D1" s="238"/>
      <c r="E1" s="238"/>
      <c r="F1" s="238"/>
      <c r="G1" s="238"/>
    </row>
    <row r="2" spans="1:7" ht="18" customHeight="1" x14ac:dyDescent="0.25">
      <c r="A2" s="9"/>
      <c r="B2" s="9"/>
      <c r="C2" s="9"/>
      <c r="D2" s="9"/>
      <c r="E2" s="9"/>
      <c r="F2" s="9"/>
      <c r="G2" s="9"/>
    </row>
    <row r="3" spans="1:7" ht="18" customHeight="1" x14ac:dyDescent="0.25">
      <c r="A3" s="9"/>
      <c r="B3" s="9"/>
      <c r="C3" s="9"/>
      <c r="D3" s="9"/>
      <c r="E3" s="9"/>
      <c r="F3" s="9"/>
      <c r="G3" s="9"/>
    </row>
    <row r="4" spans="1:7" s="20" customFormat="1" ht="18" customHeight="1" x14ac:dyDescent="0.25">
      <c r="A4" s="18" t="s">
        <v>78</v>
      </c>
      <c r="B4" s="19"/>
      <c r="C4" s="19"/>
      <c r="D4" s="19"/>
      <c r="E4" s="19"/>
      <c r="F4" s="19"/>
      <c r="G4" s="19"/>
    </row>
    <row r="5" spans="1:7" ht="18" customHeight="1" x14ac:dyDescent="0.25">
      <c r="A5" s="9"/>
      <c r="B5" s="9"/>
      <c r="C5" s="9"/>
      <c r="D5" s="9"/>
      <c r="E5" s="9"/>
      <c r="F5" s="9"/>
      <c r="G5" s="9"/>
    </row>
    <row r="6" spans="1:7" ht="18" customHeight="1" x14ac:dyDescent="0.15">
      <c r="A6" s="240" t="s">
        <v>405</v>
      </c>
      <c r="B6" s="240"/>
      <c r="C6" s="240"/>
      <c r="D6" s="240"/>
      <c r="E6" s="240"/>
      <c r="F6" s="240"/>
      <c r="G6" s="240"/>
    </row>
    <row r="7" spans="1:7" ht="18" customHeight="1" x14ac:dyDescent="0.15">
      <c r="A7" s="240"/>
      <c r="B7" s="240"/>
      <c r="C7" s="240"/>
      <c r="D7" s="240"/>
      <c r="E7" s="240"/>
      <c r="F7" s="240"/>
      <c r="G7" s="240"/>
    </row>
    <row r="8" spans="1:7" ht="18" customHeight="1" x14ac:dyDescent="0.25">
      <c r="A8" s="9"/>
      <c r="B8" s="9"/>
      <c r="C8" s="9"/>
      <c r="D8" s="9"/>
      <c r="E8" s="9"/>
      <c r="F8" s="9"/>
      <c r="G8" s="9"/>
    </row>
    <row r="9" spans="1:7" ht="18" customHeight="1" x14ac:dyDescent="0.25">
      <c r="A9" s="239" t="s">
        <v>1</v>
      </c>
      <c r="B9" s="239"/>
      <c r="C9" s="239"/>
      <c r="D9" s="239"/>
      <c r="E9" s="239"/>
      <c r="F9" s="239"/>
      <c r="G9" s="239"/>
    </row>
    <row r="10" spans="1:7" s="5" customFormat="1" ht="18" customHeight="1" thickBot="1" x14ac:dyDescent="0.3">
      <c r="A10" s="9"/>
      <c r="B10" s="9"/>
      <c r="C10" s="9"/>
      <c r="D10" s="9"/>
      <c r="E10" s="9"/>
      <c r="F10" s="9"/>
      <c r="G10" s="9"/>
    </row>
    <row r="11" spans="1:7" ht="56.45" customHeight="1" thickBot="1" x14ac:dyDescent="0.2">
      <c r="A11" s="25" t="s">
        <v>0</v>
      </c>
      <c r="B11" s="8" t="s">
        <v>362</v>
      </c>
      <c r="C11" s="8" t="s">
        <v>406</v>
      </c>
      <c r="D11" s="8" t="s">
        <v>407</v>
      </c>
      <c r="E11" s="8" t="s">
        <v>408</v>
      </c>
      <c r="F11" s="8" t="s">
        <v>82</v>
      </c>
      <c r="G11" s="27" t="s">
        <v>83</v>
      </c>
    </row>
    <row r="12" spans="1:7" ht="15" customHeight="1" x14ac:dyDescent="0.25">
      <c r="A12" s="10" t="s">
        <v>2</v>
      </c>
      <c r="B12" s="149">
        <v>693305.53</v>
      </c>
      <c r="C12" s="149">
        <v>1436990</v>
      </c>
      <c r="D12" s="149">
        <v>1436990</v>
      </c>
      <c r="E12" s="149">
        <v>724209.35</v>
      </c>
      <c r="F12" s="153">
        <f>E12/B12</f>
        <v>1.0445746047922047</v>
      </c>
      <c r="G12" s="154">
        <f>E12/D12</f>
        <v>0.50397661083236489</v>
      </c>
    </row>
    <row r="13" spans="1:7" ht="15" customHeight="1" x14ac:dyDescent="0.25">
      <c r="A13" s="10" t="s">
        <v>16</v>
      </c>
      <c r="B13" s="11">
        <v>0</v>
      </c>
      <c r="C13" s="149">
        <v>0</v>
      </c>
      <c r="D13" s="149">
        <v>0</v>
      </c>
      <c r="E13" s="149">
        <v>0</v>
      </c>
      <c r="F13" s="153" t="e">
        <f t="shared" ref="F13:F17" si="0">E13/B13</f>
        <v>#DIV/0!</v>
      </c>
      <c r="G13" s="154" t="e">
        <f>E13/D13</f>
        <v>#DIV/0!</v>
      </c>
    </row>
    <row r="14" spans="1:7" ht="15" customHeight="1" x14ac:dyDescent="0.25">
      <c r="A14" s="12" t="s">
        <v>73</v>
      </c>
      <c r="B14" s="13">
        <f>SUM(B12:B13)</f>
        <v>693305.53</v>
      </c>
      <c r="C14" s="150">
        <f t="shared" ref="C14:D14" si="1">SUM(C12:C13)</f>
        <v>1436990</v>
      </c>
      <c r="D14" s="150">
        <f t="shared" si="1"/>
        <v>1436990</v>
      </c>
      <c r="E14" s="150">
        <f t="shared" ref="E14" si="2">SUM(E12:E13)</f>
        <v>724209.35</v>
      </c>
      <c r="F14" s="155">
        <f t="shared" si="0"/>
        <v>1.0445746047922047</v>
      </c>
      <c r="G14" s="156">
        <f t="shared" ref="G14:G18" si="3">E14/D14</f>
        <v>0.50397661083236489</v>
      </c>
    </row>
    <row r="15" spans="1:7" ht="15" customHeight="1" x14ac:dyDescent="0.25">
      <c r="A15" s="10" t="s">
        <v>19</v>
      </c>
      <c r="B15" s="149">
        <v>675484.41</v>
      </c>
      <c r="C15" s="149">
        <v>1431690</v>
      </c>
      <c r="D15" s="149">
        <v>1431690</v>
      </c>
      <c r="E15" s="149">
        <v>806193.45</v>
      </c>
      <c r="F15" s="155">
        <f t="shared" si="0"/>
        <v>1.1935041550403804</v>
      </c>
      <c r="G15" s="154">
        <f t="shared" si="3"/>
        <v>0.56310615426523891</v>
      </c>
    </row>
    <row r="16" spans="1:7" ht="15" customHeight="1" x14ac:dyDescent="0.25">
      <c r="A16" s="10" t="s">
        <v>58</v>
      </c>
      <c r="B16" s="149">
        <v>1339.59</v>
      </c>
      <c r="C16" s="149">
        <v>5300</v>
      </c>
      <c r="D16" s="149">
        <v>5300</v>
      </c>
      <c r="E16" s="149">
        <v>656.25</v>
      </c>
      <c r="F16" s="155">
        <f t="shared" si="0"/>
        <v>0.48988869728797618</v>
      </c>
      <c r="G16" s="154">
        <f t="shared" si="3"/>
        <v>0.12382075471698113</v>
      </c>
    </row>
    <row r="17" spans="1:7" ht="15" customHeight="1" thickBot="1" x14ac:dyDescent="0.3">
      <c r="A17" s="14" t="s">
        <v>74</v>
      </c>
      <c r="B17" s="15">
        <f>SUM(B15:B16)</f>
        <v>676824</v>
      </c>
      <c r="C17" s="151">
        <f t="shared" ref="C17:E17" si="4">SUM(C15:C16)</f>
        <v>1436990</v>
      </c>
      <c r="D17" s="151">
        <f t="shared" ref="D17" si="5">SUM(D15:D16)</f>
        <v>1436990</v>
      </c>
      <c r="E17" s="151">
        <f t="shared" si="4"/>
        <v>806849.7</v>
      </c>
      <c r="F17" s="157">
        <f t="shared" si="0"/>
        <v>1.192111538597922</v>
      </c>
      <c r="G17" s="158">
        <f t="shared" si="3"/>
        <v>0.56148595327733664</v>
      </c>
    </row>
    <row r="18" spans="1:7" ht="15" customHeight="1" thickBot="1" x14ac:dyDescent="0.3">
      <c r="A18" s="26" t="s">
        <v>79</v>
      </c>
      <c r="B18" s="17">
        <f>B14-B17</f>
        <v>16481.530000000028</v>
      </c>
      <c r="C18" s="152">
        <f t="shared" ref="C18:D18" si="6">C14-C17</f>
        <v>0</v>
      </c>
      <c r="D18" s="152">
        <f t="shared" si="6"/>
        <v>0</v>
      </c>
      <c r="E18" s="152">
        <f>E14-E17</f>
        <v>-82640.349999999977</v>
      </c>
      <c r="F18" s="159">
        <f>E18/B18</f>
        <v>-5.0141188348411729</v>
      </c>
      <c r="G18" s="160" t="e">
        <f t="shared" si="3"/>
        <v>#DIV/0!</v>
      </c>
    </row>
    <row r="19" spans="1:7" ht="18" customHeight="1" x14ac:dyDescent="0.25">
      <c r="A19" s="16"/>
      <c r="B19" s="9"/>
      <c r="C19" s="9"/>
      <c r="D19" s="9"/>
      <c r="E19" s="9"/>
      <c r="F19" s="9"/>
      <c r="G19" s="9"/>
    </row>
    <row r="20" spans="1:7" ht="18" customHeight="1" x14ac:dyDescent="0.25">
      <c r="A20" s="16"/>
      <c r="B20" s="9"/>
      <c r="C20" s="9"/>
      <c r="D20" s="9"/>
      <c r="E20" s="9"/>
      <c r="F20" s="9"/>
      <c r="G20" s="9"/>
    </row>
    <row r="21" spans="1:7" ht="18" customHeight="1" x14ac:dyDescent="0.25">
      <c r="A21" s="237" t="s">
        <v>75</v>
      </c>
      <c r="B21" s="237"/>
      <c r="C21" s="237"/>
      <c r="D21" s="237"/>
      <c r="E21" s="237"/>
      <c r="F21" s="237"/>
      <c r="G21" s="237"/>
    </row>
    <row r="22" spans="1:7" ht="18" customHeight="1" thickBot="1" x14ac:dyDescent="0.3">
      <c r="A22" s="16"/>
      <c r="B22" s="9"/>
      <c r="C22" s="9"/>
      <c r="D22" s="9"/>
      <c r="E22" s="9"/>
      <c r="F22" s="9"/>
      <c r="G22" s="9"/>
    </row>
    <row r="23" spans="1:7" ht="56.45" customHeight="1" thickBot="1" x14ac:dyDescent="0.2">
      <c r="A23" s="25" t="s">
        <v>0</v>
      </c>
      <c r="B23" s="8" t="s">
        <v>362</v>
      </c>
      <c r="C23" s="8" t="s">
        <v>406</v>
      </c>
      <c r="D23" s="8" t="s">
        <v>407</v>
      </c>
      <c r="E23" s="8" t="s">
        <v>408</v>
      </c>
      <c r="F23" s="8" t="s">
        <v>82</v>
      </c>
      <c r="G23" s="27" t="s">
        <v>83</v>
      </c>
    </row>
    <row r="24" spans="1:7" ht="15" customHeight="1" x14ac:dyDescent="0.25">
      <c r="A24" s="10" t="s">
        <v>76</v>
      </c>
      <c r="B24" s="11">
        <v>0</v>
      </c>
      <c r="C24" s="11">
        <v>0</v>
      </c>
      <c r="D24" s="11">
        <v>0</v>
      </c>
      <c r="E24" s="11">
        <v>0</v>
      </c>
      <c r="F24" s="21" t="e">
        <f>E24/B24</f>
        <v>#DIV/0!</v>
      </c>
      <c r="G24" s="21" t="e">
        <f>E24/D24</f>
        <v>#DIV/0!</v>
      </c>
    </row>
    <row r="25" spans="1:7" ht="15" customHeight="1" thickBot="1" x14ac:dyDescent="0.3">
      <c r="A25" s="10" t="s">
        <v>104</v>
      </c>
      <c r="B25" s="11">
        <v>0</v>
      </c>
      <c r="C25" s="11">
        <v>0</v>
      </c>
      <c r="D25" s="11">
        <v>0</v>
      </c>
      <c r="E25" s="11">
        <v>0</v>
      </c>
      <c r="F25" s="21" t="e">
        <f>E25/B25</f>
        <v>#DIV/0!</v>
      </c>
      <c r="G25" s="21" t="e">
        <f>E25/D25</f>
        <v>#DIV/0!</v>
      </c>
    </row>
    <row r="26" spans="1:7" ht="15" customHeight="1" thickBot="1" x14ac:dyDescent="0.3">
      <c r="A26" s="26" t="s">
        <v>80</v>
      </c>
      <c r="B26" s="17">
        <f>B24+B25</f>
        <v>0</v>
      </c>
      <c r="C26" s="17">
        <f t="shared" ref="C26:E26" si="7">C24+C25</f>
        <v>0</v>
      </c>
      <c r="D26" s="17">
        <f t="shared" si="7"/>
        <v>0</v>
      </c>
      <c r="E26" s="17">
        <f t="shared" si="7"/>
        <v>0</v>
      </c>
      <c r="F26" s="22" t="e">
        <f>E26/B26</f>
        <v>#DIV/0!</v>
      </c>
      <c r="G26" s="28" t="e">
        <f>E26/D26</f>
        <v>#DIV/0!</v>
      </c>
    </row>
    <row r="27" spans="1:7" ht="18" customHeight="1" x14ac:dyDescent="0.25">
      <c r="A27" s="16"/>
      <c r="B27" s="9"/>
      <c r="C27" s="9"/>
      <c r="D27" s="9"/>
      <c r="E27" s="9"/>
      <c r="F27" s="9"/>
      <c r="G27" s="9"/>
    </row>
    <row r="28" spans="1:7" ht="18" customHeight="1" x14ac:dyDescent="0.25">
      <c r="A28" s="16"/>
      <c r="B28" s="9"/>
      <c r="C28" s="9"/>
      <c r="D28" s="9"/>
      <c r="E28" s="9"/>
      <c r="F28" s="9"/>
      <c r="G28" s="9"/>
    </row>
    <row r="29" spans="1:7" ht="18" customHeight="1" x14ac:dyDescent="0.25">
      <c r="A29" s="237" t="s">
        <v>77</v>
      </c>
      <c r="B29" s="237"/>
      <c r="C29" s="237"/>
      <c r="D29" s="237"/>
      <c r="E29" s="237"/>
      <c r="F29" s="237"/>
      <c r="G29" s="237"/>
    </row>
    <row r="30" spans="1:7" ht="18" customHeight="1" thickBot="1" x14ac:dyDescent="0.3">
      <c r="A30" s="16"/>
      <c r="B30" s="9"/>
      <c r="C30" s="9"/>
      <c r="D30" s="9"/>
      <c r="E30" s="9"/>
      <c r="F30" s="9"/>
      <c r="G30" s="9"/>
    </row>
    <row r="31" spans="1:7" ht="56.45" customHeight="1" thickBot="1" x14ac:dyDescent="0.2">
      <c r="A31" s="25" t="s">
        <v>0</v>
      </c>
      <c r="B31" s="8" t="s">
        <v>362</v>
      </c>
      <c r="C31" s="8" t="s">
        <v>406</v>
      </c>
      <c r="D31" s="8" t="s">
        <v>407</v>
      </c>
      <c r="E31" s="8" t="s">
        <v>408</v>
      </c>
      <c r="F31" s="8" t="s">
        <v>82</v>
      </c>
      <c r="G31" s="27" t="s">
        <v>83</v>
      </c>
    </row>
    <row r="32" spans="1:7" ht="15" customHeight="1" x14ac:dyDescent="0.25">
      <c r="A32" s="10" t="s">
        <v>86</v>
      </c>
      <c r="B32" s="163">
        <v>2151.14</v>
      </c>
      <c r="C32" s="163">
        <v>0</v>
      </c>
      <c r="D32" s="163">
        <v>0</v>
      </c>
      <c r="E32" s="163">
        <v>2430.8000000000002</v>
      </c>
      <c r="F32" s="164">
        <f>E32/B32</f>
        <v>1.1300054854635218</v>
      </c>
      <c r="G32" s="165" t="e">
        <f>E32/D32</f>
        <v>#DIV/0!</v>
      </c>
    </row>
    <row r="33" spans="1:8" ht="18" customHeight="1" x14ac:dyDescent="0.25">
      <c r="A33" s="16"/>
      <c r="B33" s="9"/>
      <c r="C33" s="137"/>
      <c r="D33" s="137"/>
      <c r="E33" s="9"/>
      <c r="F33" s="9"/>
      <c r="G33" s="9"/>
    </row>
    <row r="34" spans="1:8" ht="18" customHeight="1" x14ac:dyDescent="0.25">
      <c r="A34" s="16"/>
      <c r="B34" s="9"/>
      <c r="C34" s="137"/>
      <c r="D34" s="137"/>
      <c r="E34" s="9"/>
      <c r="F34" s="9"/>
      <c r="G34" s="9"/>
    </row>
    <row r="35" spans="1:8" ht="18" customHeight="1" x14ac:dyDescent="0.25">
      <c r="A35" s="16"/>
      <c r="B35" s="9"/>
      <c r="C35" s="137"/>
      <c r="D35" s="137"/>
      <c r="E35" s="9"/>
      <c r="F35" s="9"/>
      <c r="G35" s="9"/>
    </row>
    <row r="36" spans="1:8" ht="18" customHeight="1" x14ac:dyDescent="0.25">
      <c r="A36" s="16"/>
      <c r="B36" s="9"/>
      <c r="C36" s="137"/>
      <c r="D36" s="137"/>
      <c r="E36" s="9"/>
      <c r="F36" s="9"/>
      <c r="G36" s="9"/>
    </row>
    <row r="37" spans="1:8" ht="18" customHeight="1" x14ac:dyDescent="0.25">
      <c r="A37" s="16"/>
      <c r="B37" s="9"/>
      <c r="C37" s="137"/>
      <c r="D37" s="137"/>
      <c r="E37" s="9"/>
      <c r="F37" s="9"/>
      <c r="G37" s="9"/>
    </row>
    <row r="38" spans="1:8" ht="54.95" customHeight="1" x14ac:dyDescent="0.25">
      <c r="A38" s="12" t="s">
        <v>85</v>
      </c>
      <c r="B38" s="23">
        <f>B18+B26+B32</f>
        <v>18632.670000000027</v>
      </c>
      <c r="C38" s="23">
        <f>C18+C26+C32</f>
        <v>0</v>
      </c>
      <c r="D38" s="23">
        <f>D18+D26+D32</f>
        <v>0</v>
      </c>
      <c r="E38" s="23">
        <f>E18+E26+E32</f>
        <v>-80209.549999999974</v>
      </c>
      <c r="F38" s="24">
        <f>E38/B38</f>
        <v>-4.3047802596192524</v>
      </c>
      <c r="G38" s="29" t="e">
        <f>E38/D38</f>
        <v>#DIV/0!</v>
      </c>
    </row>
    <row r="39" spans="1:8" ht="15" customHeight="1" x14ac:dyDescent="0.25">
      <c r="A39" s="10" t="s">
        <v>81</v>
      </c>
      <c r="B39" s="11">
        <f>B14+B32</f>
        <v>695456.67</v>
      </c>
      <c r="C39" s="11">
        <f t="shared" ref="C39:E39" si="8">C14+C32</f>
        <v>1436990</v>
      </c>
      <c r="D39" s="11">
        <f t="shared" si="8"/>
        <v>1436990</v>
      </c>
      <c r="E39" s="11">
        <f t="shared" si="8"/>
        <v>726640.15</v>
      </c>
      <c r="F39" s="21">
        <f>E39/B39</f>
        <v>1.0448388538713707</v>
      </c>
      <c r="G39" s="209">
        <f>E39/D39</f>
        <v>0.50566820228394072</v>
      </c>
      <c r="H39" s="210"/>
    </row>
    <row r="40" spans="1:8" ht="15" customHeight="1" x14ac:dyDescent="0.25">
      <c r="A40" s="10" t="s">
        <v>84</v>
      </c>
      <c r="B40" s="11">
        <f>B17</f>
        <v>676824</v>
      </c>
      <c r="C40" s="11">
        <f t="shared" ref="C40:E40" si="9">C17</f>
        <v>1436990</v>
      </c>
      <c r="D40" s="11">
        <f t="shared" si="9"/>
        <v>1436990</v>
      </c>
      <c r="E40" s="11">
        <f t="shared" si="9"/>
        <v>806849.7</v>
      </c>
      <c r="F40" s="21">
        <f>E40/B40</f>
        <v>1.192111538597922</v>
      </c>
      <c r="G40" s="209">
        <f>E40/D40</f>
        <v>0.56148595327733664</v>
      </c>
      <c r="H40" s="210"/>
    </row>
    <row r="41" spans="1:8" x14ac:dyDescent="0.15">
      <c r="C41" s="7"/>
      <c r="D41" s="7"/>
      <c r="E41" s="7"/>
      <c r="F41" s="7"/>
      <c r="G41" s="7"/>
    </row>
  </sheetData>
  <mergeCells count="5">
    <mergeCell ref="A29:G29"/>
    <mergeCell ref="A21:G21"/>
    <mergeCell ref="A1:G1"/>
    <mergeCell ref="A9:G9"/>
    <mergeCell ref="A6:G7"/>
  </mergeCells>
  <pageMargins left="0.25" right="0.25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7"/>
  <sheetViews>
    <sheetView zoomScaleNormal="100" workbookViewId="0">
      <selection activeCell="E34" sqref="E34"/>
    </sheetView>
  </sheetViews>
  <sheetFormatPr defaultColWidth="8.85546875" defaultRowHeight="12" x14ac:dyDescent="0.2"/>
  <cols>
    <col min="1" max="1" width="45.140625" style="30" customWidth="1"/>
    <col min="2" max="4" width="17.5703125" style="44" customWidth="1"/>
    <col min="5" max="5" width="17.5703125" style="31" customWidth="1"/>
    <col min="6" max="7" width="10.28515625" style="3" customWidth="1"/>
    <col min="8" max="8" width="8.85546875" style="2"/>
    <col min="9" max="9" width="14.42578125" style="2" bestFit="1" customWidth="1"/>
    <col min="10" max="10" width="18.42578125" style="2" customWidth="1"/>
    <col min="11" max="11" width="9.28515625" style="2" bestFit="1" customWidth="1"/>
    <col min="12" max="16384" width="8.85546875" style="2"/>
  </cols>
  <sheetData>
    <row r="1" spans="1:10" s="1" customFormat="1" ht="56.25" customHeight="1" thickBot="1" x14ac:dyDescent="0.25">
      <c r="A1" s="47" t="s">
        <v>411</v>
      </c>
      <c r="B1" s="241" t="s">
        <v>410</v>
      </c>
      <c r="C1" s="242"/>
      <c r="D1" s="242"/>
      <c r="E1" s="242"/>
      <c r="F1" s="242"/>
      <c r="G1" s="242"/>
    </row>
    <row r="2" spans="1:10" ht="32.25" thickBot="1" x14ac:dyDescent="0.25">
      <c r="A2" s="25" t="s">
        <v>0</v>
      </c>
      <c r="B2" s="8" t="s">
        <v>362</v>
      </c>
      <c r="C2" s="8" t="s">
        <v>406</v>
      </c>
      <c r="D2" s="8" t="s">
        <v>407</v>
      </c>
      <c r="E2" s="8" t="s">
        <v>408</v>
      </c>
      <c r="F2" s="8" t="s">
        <v>82</v>
      </c>
      <c r="G2" s="27" t="s">
        <v>83</v>
      </c>
    </row>
    <row r="3" spans="1:10" ht="15.75" x14ac:dyDescent="0.25">
      <c r="A3" s="32" t="s">
        <v>2</v>
      </c>
      <c r="B3" s="49">
        <f>B4+B8+B11+B17+B21</f>
        <v>693305.52999999991</v>
      </c>
      <c r="C3" s="49">
        <f>+C4+C8+C11+C17+C21</f>
        <v>1436990</v>
      </c>
      <c r="D3" s="49">
        <f>+D4+D8+D11+D17+D21</f>
        <v>1436990</v>
      </c>
      <c r="E3" s="49">
        <f>E4+E8+E11+E17+E21</f>
        <v>724209.35</v>
      </c>
      <c r="F3" s="161">
        <f>E3/B3</f>
        <v>1.0445746047922049</v>
      </c>
      <c r="G3" s="162">
        <f>E3/D3</f>
        <v>0.50397661083236489</v>
      </c>
      <c r="J3" s="223"/>
    </row>
    <row r="4" spans="1:10" ht="25.5" x14ac:dyDescent="0.2">
      <c r="A4" s="34" t="s">
        <v>3</v>
      </c>
      <c r="B4" s="61">
        <f>B5</f>
        <v>599591.44999999995</v>
      </c>
      <c r="C4" s="61">
        <f t="shared" ref="C4:D4" si="0">C5</f>
        <v>1246432</v>
      </c>
      <c r="D4" s="61">
        <f t="shared" si="0"/>
        <v>1246432</v>
      </c>
      <c r="E4" s="61">
        <f>E5</f>
        <v>610828.07999999996</v>
      </c>
      <c r="F4" s="91">
        <f t="shared" ref="F4:F5" si="1">E4/B4</f>
        <v>1.0187404773700492</v>
      </c>
      <c r="G4" s="92">
        <f t="shared" ref="G4:G73" si="2">E4/D4</f>
        <v>0.49006129496033474</v>
      </c>
      <c r="J4" s="224"/>
    </row>
    <row r="5" spans="1:10" s="39" customFormat="1" ht="25.5" x14ac:dyDescent="0.2">
      <c r="A5" s="37" t="s">
        <v>4</v>
      </c>
      <c r="B5" s="60">
        <f>B6+B7</f>
        <v>599591.44999999995</v>
      </c>
      <c r="C5" s="60">
        <f t="shared" ref="C5" si="3">C6+C7</f>
        <v>1246432</v>
      </c>
      <c r="D5" s="60">
        <f t="shared" ref="D5" si="4">D6+D7</f>
        <v>1246432</v>
      </c>
      <c r="E5" s="60">
        <f>E6+E7</f>
        <v>610828.07999999996</v>
      </c>
      <c r="F5" s="81">
        <f t="shared" si="1"/>
        <v>1.0187404773700492</v>
      </c>
      <c r="G5" s="82">
        <f t="shared" si="2"/>
        <v>0.49006129496033474</v>
      </c>
      <c r="J5" s="225"/>
    </row>
    <row r="6" spans="1:10" s="39" customFormat="1" ht="25.5" x14ac:dyDescent="0.2">
      <c r="A6" s="42" t="s">
        <v>5</v>
      </c>
      <c r="B6" s="48">
        <v>599591.44999999995</v>
      </c>
      <c r="C6" s="48">
        <v>1244932</v>
      </c>
      <c r="D6" s="48">
        <v>1244932</v>
      </c>
      <c r="E6" s="48">
        <v>610828.07999999996</v>
      </c>
      <c r="F6" s="84">
        <f>E6/B6</f>
        <v>1.0187404773700492</v>
      </c>
      <c r="G6" s="85">
        <f t="shared" si="2"/>
        <v>0.49065176250590392</v>
      </c>
      <c r="J6" s="225"/>
    </row>
    <row r="7" spans="1:10" s="39" customFormat="1" ht="25.5" x14ac:dyDescent="0.2">
      <c r="A7" s="40" t="s">
        <v>6</v>
      </c>
      <c r="B7" s="48">
        <v>0</v>
      </c>
      <c r="C7" s="48">
        <v>1500</v>
      </c>
      <c r="D7" s="48">
        <v>1500</v>
      </c>
      <c r="E7" s="48">
        <v>0</v>
      </c>
      <c r="F7" s="84" t="e">
        <f>E7/B7</f>
        <v>#DIV/0!</v>
      </c>
      <c r="G7" s="85">
        <f t="shared" si="2"/>
        <v>0</v>
      </c>
      <c r="J7" s="225"/>
    </row>
    <row r="8" spans="1:10" s="39" customFormat="1" ht="26.45" customHeight="1" x14ac:dyDescent="0.2">
      <c r="A8" s="34" t="s">
        <v>7</v>
      </c>
      <c r="B8" s="61">
        <f t="shared" ref="B8:E9" si="5">B9</f>
        <v>1059</v>
      </c>
      <c r="C8" s="61">
        <f t="shared" si="5"/>
        <v>400</v>
      </c>
      <c r="D8" s="61">
        <f t="shared" si="5"/>
        <v>400</v>
      </c>
      <c r="E8" s="61">
        <f t="shared" si="5"/>
        <v>0</v>
      </c>
      <c r="F8" s="91">
        <f t="shared" ref="F8:F77" si="6">E8/B8</f>
        <v>0</v>
      </c>
      <c r="G8" s="92">
        <f t="shared" si="2"/>
        <v>0</v>
      </c>
      <c r="J8" s="224"/>
    </row>
    <row r="9" spans="1:10" s="39" customFormat="1" ht="12.75" x14ac:dyDescent="0.2">
      <c r="A9" s="37" t="s">
        <v>8</v>
      </c>
      <c r="B9" s="60">
        <f t="shared" si="5"/>
        <v>1059</v>
      </c>
      <c r="C9" s="60">
        <f t="shared" si="5"/>
        <v>400</v>
      </c>
      <c r="D9" s="60">
        <f t="shared" si="5"/>
        <v>400</v>
      </c>
      <c r="E9" s="60">
        <f t="shared" si="5"/>
        <v>0</v>
      </c>
      <c r="F9" s="81">
        <f t="shared" si="6"/>
        <v>0</v>
      </c>
      <c r="G9" s="82">
        <f t="shared" si="2"/>
        <v>0</v>
      </c>
      <c r="J9" s="225"/>
    </row>
    <row r="10" spans="1:10" s="39" customFormat="1" ht="12.75" x14ac:dyDescent="0.2">
      <c r="A10" s="40" t="s">
        <v>9</v>
      </c>
      <c r="B10" s="48">
        <v>1059</v>
      </c>
      <c r="C10" s="48">
        <v>400</v>
      </c>
      <c r="D10" s="48">
        <v>400</v>
      </c>
      <c r="E10" s="48">
        <v>0</v>
      </c>
      <c r="F10" s="84">
        <f t="shared" si="6"/>
        <v>0</v>
      </c>
      <c r="G10" s="85">
        <f t="shared" si="2"/>
        <v>0</v>
      </c>
      <c r="J10" s="225"/>
    </row>
    <row r="11" spans="1:10" s="39" customFormat="1" ht="38.25" x14ac:dyDescent="0.2">
      <c r="A11" s="34" t="s">
        <v>10</v>
      </c>
      <c r="B11" s="61">
        <f>B12+B14</f>
        <v>600</v>
      </c>
      <c r="C11" s="61">
        <f t="shared" ref="C11" si="7">C12+C14</f>
        <v>1700</v>
      </c>
      <c r="D11" s="61">
        <f t="shared" ref="D11" si="8">D12+D14</f>
        <v>1700</v>
      </c>
      <c r="E11" s="61">
        <f>E12+E14</f>
        <v>690</v>
      </c>
      <c r="F11" s="91">
        <f t="shared" si="6"/>
        <v>1.1499999999999999</v>
      </c>
      <c r="G11" s="92">
        <f t="shared" si="2"/>
        <v>0.40588235294117647</v>
      </c>
      <c r="J11" s="224"/>
    </row>
    <row r="12" spans="1:10" s="39" customFormat="1" ht="12.75" customHeight="1" x14ac:dyDescent="0.2">
      <c r="A12" s="37" t="s">
        <v>11</v>
      </c>
      <c r="B12" s="60">
        <f>B13</f>
        <v>0</v>
      </c>
      <c r="C12" s="60">
        <f t="shared" ref="C12:D12" si="9">C13</f>
        <v>0</v>
      </c>
      <c r="D12" s="60">
        <f t="shared" si="9"/>
        <v>0</v>
      </c>
      <c r="E12" s="60">
        <f>E13</f>
        <v>0</v>
      </c>
      <c r="F12" s="81" t="e">
        <f t="shared" si="6"/>
        <v>#DIV/0!</v>
      </c>
      <c r="G12" s="82" t="e">
        <f t="shared" si="2"/>
        <v>#DIV/0!</v>
      </c>
      <c r="J12" s="225"/>
    </row>
    <row r="13" spans="1:10" s="39" customFormat="1" ht="12.75" x14ac:dyDescent="0.2">
      <c r="A13" s="40" t="s">
        <v>12</v>
      </c>
      <c r="B13" s="48">
        <v>0</v>
      </c>
      <c r="C13" s="48">
        <v>0</v>
      </c>
      <c r="D13" s="48">
        <v>0</v>
      </c>
      <c r="E13" s="48">
        <v>0</v>
      </c>
      <c r="F13" s="84" t="e">
        <f t="shared" si="6"/>
        <v>#DIV/0!</v>
      </c>
      <c r="G13" s="85" t="e">
        <f t="shared" si="2"/>
        <v>#DIV/0!</v>
      </c>
      <c r="J13" s="225"/>
    </row>
    <row r="14" spans="1:10" s="39" customFormat="1" ht="26.45" customHeight="1" x14ac:dyDescent="0.2">
      <c r="A14" s="37" t="s">
        <v>13</v>
      </c>
      <c r="B14" s="60">
        <f>B15+B16</f>
        <v>600</v>
      </c>
      <c r="C14" s="60">
        <f>C15+C16</f>
        <v>1700</v>
      </c>
      <c r="D14" s="60">
        <f>D15+D16</f>
        <v>1700</v>
      </c>
      <c r="E14" s="60">
        <f>E15+E16</f>
        <v>690</v>
      </c>
      <c r="F14" s="81">
        <f t="shared" si="6"/>
        <v>1.1499999999999999</v>
      </c>
      <c r="G14" s="82">
        <f t="shared" si="2"/>
        <v>0.40588235294117647</v>
      </c>
      <c r="J14" s="225"/>
    </row>
    <row r="15" spans="1:10" s="39" customFormat="1" ht="12.75" x14ac:dyDescent="0.2">
      <c r="A15" s="40" t="s">
        <v>14</v>
      </c>
      <c r="B15" s="48">
        <v>600</v>
      </c>
      <c r="C15" s="48">
        <v>1700</v>
      </c>
      <c r="D15" s="48">
        <v>1700</v>
      </c>
      <c r="E15" s="48">
        <v>690</v>
      </c>
      <c r="F15" s="84">
        <f t="shared" si="6"/>
        <v>1.1499999999999999</v>
      </c>
      <c r="G15" s="85">
        <f t="shared" si="2"/>
        <v>0.40588235294117647</v>
      </c>
      <c r="J15" s="225"/>
    </row>
    <row r="16" spans="1:10" s="39" customFormat="1" ht="12.75" x14ac:dyDescent="0.2">
      <c r="A16" s="40" t="s">
        <v>15</v>
      </c>
      <c r="B16" s="48">
        <v>0</v>
      </c>
      <c r="C16" s="48">
        <v>0</v>
      </c>
      <c r="D16" s="48">
        <v>0</v>
      </c>
      <c r="E16" s="48">
        <v>0</v>
      </c>
      <c r="F16" s="84" t="e">
        <f t="shared" si="6"/>
        <v>#DIV/0!</v>
      </c>
      <c r="G16" s="85" t="e">
        <f t="shared" si="2"/>
        <v>#DIV/0!</v>
      </c>
      <c r="J16" s="225"/>
    </row>
    <row r="17" spans="1:10" s="39" customFormat="1" ht="23.25" customHeight="1" x14ac:dyDescent="0.2">
      <c r="A17" s="34" t="s">
        <v>69</v>
      </c>
      <c r="B17" s="61">
        <f>B18</f>
        <v>91555.08</v>
      </c>
      <c r="C17" s="61">
        <f>C18</f>
        <v>186758</v>
      </c>
      <c r="D17" s="61">
        <f>D18</f>
        <v>186758</v>
      </c>
      <c r="E17" s="61">
        <f>E18</f>
        <v>112091.71</v>
      </c>
      <c r="F17" s="91">
        <f t="shared" si="6"/>
        <v>1.2243090170419817</v>
      </c>
      <c r="G17" s="92">
        <f t="shared" si="2"/>
        <v>0.60019763544265847</v>
      </c>
      <c r="J17" s="224"/>
    </row>
    <row r="18" spans="1:10" s="39" customFormat="1" ht="26.45" customHeight="1" x14ac:dyDescent="0.2">
      <c r="A18" s="37" t="s">
        <v>71</v>
      </c>
      <c r="B18" s="60">
        <f>B19+B20</f>
        <v>91555.08</v>
      </c>
      <c r="C18" s="60">
        <f>C19+C20</f>
        <v>186758</v>
      </c>
      <c r="D18" s="60">
        <f>D19+D20</f>
        <v>186758</v>
      </c>
      <c r="E18" s="60">
        <f>E19+E20</f>
        <v>112091.71</v>
      </c>
      <c r="F18" s="81">
        <f t="shared" si="6"/>
        <v>1.2243090170419817</v>
      </c>
      <c r="G18" s="82">
        <f t="shared" si="2"/>
        <v>0.60019763544265847</v>
      </c>
      <c r="J18" s="225"/>
    </row>
    <row r="19" spans="1:10" s="39" customFormat="1" ht="25.5" x14ac:dyDescent="0.2">
      <c r="A19" s="40" t="s">
        <v>70</v>
      </c>
      <c r="B19" s="48">
        <v>91555.08</v>
      </c>
      <c r="C19" s="48">
        <v>182958</v>
      </c>
      <c r="D19" s="48">
        <v>182958</v>
      </c>
      <c r="E19" s="48">
        <v>112091.71</v>
      </c>
      <c r="F19" s="84">
        <f t="shared" si="6"/>
        <v>1.2243090170419817</v>
      </c>
      <c r="G19" s="85">
        <f t="shared" si="2"/>
        <v>0.61266361678636627</v>
      </c>
      <c r="J19" s="225"/>
    </row>
    <row r="20" spans="1:10" s="39" customFormat="1" ht="25.5" x14ac:dyDescent="0.2">
      <c r="A20" s="40" t="s">
        <v>72</v>
      </c>
      <c r="B20" s="48">
        <v>0</v>
      </c>
      <c r="C20" s="48">
        <v>3800</v>
      </c>
      <c r="D20" s="48">
        <v>3800</v>
      </c>
      <c r="E20" s="48">
        <v>0</v>
      </c>
      <c r="F20" s="84" t="e">
        <f t="shared" si="6"/>
        <v>#DIV/0!</v>
      </c>
      <c r="G20" s="85">
        <f t="shared" si="2"/>
        <v>0</v>
      </c>
      <c r="J20" s="225"/>
    </row>
    <row r="21" spans="1:10" s="39" customFormat="1" ht="12.75" x14ac:dyDescent="0.2">
      <c r="A21" s="34" t="s">
        <v>309</v>
      </c>
      <c r="B21" s="61">
        <f>B22</f>
        <v>500</v>
      </c>
      <c r="C21" s="61">
        <f>C22</f>
        <v>1700</v>
      </c>
      <c r="D21" s="61">
        <f>D22</f>
        <v>1700</v>
      </c>
      <c r="E21" s="61">
        <f>E22</f>
        <v>599.55999999999995</v>
      </c>
      <c r="F21" s="91">
        <f t="shared" ref="F21:F23" si="10">E21/B21</f>
        <v>1.19912</v>
      </c>
      <c r="G21" s="92">
        <f t="shared" ref="G21:G23" si="11">E21/D21</f>
        <v>0.35268235294117645</v>
      </c>
      <c r="J21" s="224"/>
    </row>
    <row r="22" spans="1:10" s="39" customFormat="1" ht="12.75" customHeight="1" x14ac:dyDescent="0.2">
      <c r="A22" s="37" t="s">
        <v>310</v>
      </c>
      <c r="B22" s="60">
        <f>B23+B24</f>
        <v>500</v>
      </c>
      <c r="C22" s="60">
        <f>C23+C24</f>
        <v>1700</v>
      </c>
      <c r="D22" s="60">
        <f>D23+D24</f>
        <v>1700</v>
      </c>
      <c r="E22" s="60">
        <f>E23+E24</f>
        <v>599.55999999999995</v>
      </c>
      <c r="F22" s="81">
        <f t="shared" si="10"/>
        <v>1.19912</v>
      </c>
      <c r="G22" s="82">
        <f t="shared" si="11"/>
        <v>0.35268235294117645</v>
      </c>
      <c r="J22" s="225"/>
    </row>
    <row r="23" spans="1:10" s="39" customFormat="1" ht="12.75" x14ac:dyDescent="0.2">
      <c r="A23" s="40" t="s">
        <v>311</v>
      </c>
      <c r="B23" s="48">
        <v>500</v>
      </c>
      <c r="C23" s="48">
        <v>1700</v>
      </c>
      <c r="D23" s="48">
        <v>1700</v>
      </c>
      <c r="E23" s="48">
        <v>599.55999999999995</v>
      </c>
      <c r="F23" s="84">
        <f t="shared" si="10"/>
        <v>1.19912</v>
      </c>
      <c r="G23" s="85">
        <f t="shared" si="11"/>
        <v>0.35268235294117645</v>
      </c>
      <c r="J23" s="225"/>
    </row>
    <row r="24" spans="1:10" s="36" customFormat="1" ht="15.6" customHeight="1" x14ac:dyDescent="0.25">
      <c r="A24" s="32" t="s">
        <v>16</v>
      </c>
      <c r="B24" s="49">
        <f t="shared" ref="B24:E25" si="12">B25</f>
        <v>0</v>
      </c>
      <c r="C24" s="49">
        <f t="shared" si="12"/>
        <v>0</v>
      </c>
      <c r="D24" s="49">
        <f t="shared" si="12"/>
        <v>0</v>
      </c>
      <c r="E24" s="49">
        <f t="shared" si="12"/>
        <v>0</v>
      </c>
      <c r="F24" s="161" t="e">
        <f t="shared" si="6"/>
        <v>#DIV/0!</v>
      </c>
      <c r="G24" s="162" t="e">
        <f t="shared" si="2"/>
        <v>#DIV/0!</v>
      </c>
      <c r="J24" s="223"/>
    </row>
    <row r="25" spans="1:10" s="39" customFormat="1" ht="12.75" customHeight="1" x14ac:dyDescent="0.2">
      <c r="A25" s="34" t="s">
        <v>17</v>
      </c>
      <c r="B25" s="61">
        <f>B26</f>
        <v>0</v>
      </c>
      <c r="C25" s="61">
        <f t="shared" si="12"/>
        <v>0</v>
      </c>
      <c r="D25" s="61">
        <f t="shared" si="12"/>
        <v>0</v>
      </c>
      <c r="E25" s="61">
        <f>E26</f>
        <v>0</v>
      </c>
      <c r="F25" s="91" t="e">
        <f t="shared" si="6"/>
        <v>#DIV/0!</v>
      </c>
      <c r="G25" s="92" t="e">
        <f t="shared" si="2"/>
        <v>#DIV/0!</v>
      </c>
      <c r="J25" s="224"/>
    </row>
    <row r="26" spans="1:10" s="39" customFormat="1" ht="12.75" x14ac:dyDescent="0.2">
      <c r="A26" s="37" t="s">
        <v>88</v>
      </c>
      <c r="B26" s="60">
        <f>B27</f>
        <v>0</v>
      </c>
      <c r="C26" s="60">
        <f>C27</f>
        <v>0</v>
      </c>
      <c r="D26" s="60">
        <f>D27</f>
        <v>0</v>
      </c>
      <c r="E26" s="60">
        <f>E27</f>
        <v>0</v>
      </c>
      <c r="F26" s="81" t="e">
        <f t="shared" si="6"/>
        <v>#DIV/0!</v>
      </c>
      <c r="G26" s="82" t="e">
        <f t="shared" si="2"/>
        <v>#DIV/0!</v>
      </c>
      <c r="J26" s="225"/>
    </row>
    <row r="27" spans="1:10" s="39" customFormat="1" ht="12.75" x14ac:dyDescent="0.2">
      <c r="A27" s="40" t="s">
        <v>87</v>
      </c>
      <c r="B27" s="48">
        <v>0</v>
      </c>
      <c r="C27" s="48">
        <v>0</v>
      </c>
      <c r="D27" s="48">
        <v>0</v>
      </c>
      <c r="E27" s="48">
        <v>0</v>
      </c>
      <c r="F27" s="84" t="e">
        <f t="shared" si="6"/>
        <v>#DIV/0!</v>
      </c>
      <c r="G27" s="85" t="e">
        <f t="shared" si="2"/>
        <v>#DIV/0!</v>
      </c>
      <c r="J27" s="225"/>
    </row>
    <row r="28" spans="1:10" s="43" customFormat="1" ht="26.45" customHeight="1" x14ac:dyDescent="0.25">
      <c r="A28" s="45" t="s">
        <v>18</v>
      </c>
      <c r="B28" s="46">
        <f>B3+B24</f>
        <v>693305.52999999991</v>
      </c>
      <c r="C28" s="46">
        <f>C3+C24</f>
        <v>1436990</v>
      </c>
      <c r="D28" s="46">
        <f>D3+D24</f>
        <v>1436990</v>
      </c>
      <c r="E28" s="46">
        <f>E3+E24</f>
        <v>724209.35</v>
      </c>
      <c r="F28" s="52">
        <f>E28/B28</f>
        <v>1.0445746047922049</v>
      </c>
      <c r="G28" s="53">
        <f t="shared" si="2"/>
        <v>0.50397661083236489</v>
      </c>
      <c r="I28" s="112"/>
      <c r="J28" s="226"/>
    </row>
    <row r="29" spans="1:10" ht="18" customHeight="1" x14ac:dyDescent="0.2"/>
    <row r="30" spans="1:10" ht="18" customHeight="1" thickBot="1" x14ac:dyDescent="0.25"/>
    <row r="31" spans="1:10" s="1" customFormat="1" ht="56.25" customHeight="1" thickBot="1" x14ac:dyDescent="0.25">
      <c r="A31" s="47" t="s">
        <v>411</v>
      </c>
      <c r="B31" s="241" t="s">
        <v>412</v>
      </c>
      <c r="C31" s="242"/>
      <c r="D31" s="242"/>
      <c r="E31" s="242"/>
      <c r="F31" s="242"/>
      <c r="G31" s="242"/>
    </row>
    <row r="32" spans="1:10" ht="32.25" thickBot="1" x14ac:dyDescent="0.25">
      <c r="A32" s="25" t="s">
        <v>0</v>
      </c>
      <c r="B32" s="8" t="s">
        <v>362</v>
      </c>
      <c r="C32" s="8" t="s">
        <v>406</v>
      </c>
      <c r="D32" s="8" t="s">
        <v>407</v>
      </c>
      <c r="E32" s="8" t="s">
        <v>408</v>
      </c>
      <c r="F32" s="8" t="s">
        <v>82</v>
      </c>
      <c r="G32" s="27" t="s">
        <v>83</v>
      </c>
    </row>
    <row r="33" spans="1:7" s="43" customFormat="1" ht="15.6" customHeight="1" x14ac:dyDescent="0.25">
      <c r="A33" s="32" t="s">
        <v>19</v>
      </c>
      <c r="B33" s="33">
        <f t="shared" ref="B33" si="13">B34+B43+B70</f>
        <v>675484.40999999992</v>
      </c>
      <c r="C33" s="33">
        <f t="shared" ref="C33:E33" si="14">C34+C43+C70</f>
        <v>1431690</v>
      </c>
      <c r="D33" s="33">
        <f t="shared" ref="D33" si="15">D34+D43+D70</f>
        <v>1431690</v>
      </c>
      <c r="E33" s="33">
        <f t="shared" si="14"/>
        <v>806193.45</v>
      </c>
      <c r="F33" s="50">
        <f t="shared" si="6"/>
        <v>1.1935041550403807</v>
      </c>
      <c r="G33" s="51">
        <f t="shared" si="2"/>
        <v>0.56310615426523891</v>
      </c>
    </row>
    <row r="34" spans="1:7" s="39" customFormat="1" ht="12.75" x14ac:dyDescent="0.2">
      <c r="A34" s="34" t="s">
        <v>20</v>
      </c>
      <c r="B34" s="35">
        <f>B35+B39+B41</f>
        <v>563786.34</v>
      </c>
      <c r="C34" s="35">
        <f t="shared" ref="C34:D34" si="16">C35+C39+C41</f>
        <v>1208509</v>
      </c>
      <c r="D34" s="35">
        <f t="shared" si="16"/>
        <v>1208509</v>
      </c>
      <c r="E34" s="35">
        <f>E35+E39+E41</f>
        <v>694093.52</v>
      </c>
      <c r="F34" s="54">
        <f t="shared" si="6"/>
        <v>1.2311286577110045</v>
      </c>
      <c r="G34" s="55">
        <f t="shared" si="2"/>
        <v>0.57433872648031581</v>
      </c>
    </row>
    <row r="35" spans="1:7" s="39" customFormat="1" ht="12.75" x14ac:dyDescent="0.2">
      <c r="A35" s="37" t="s">
        <v>21</v>
      </c>
      <c r="B35" s="38">
        <f>B36+B37+B38</f>
        <v>469866.13</v>
      </c>
      <c r="C35" s="38">
        <f t="shared" ref="C35:D35" si="17">C36+C37+C38</f>
        <v>1006360</v>
      </c>
      <c r="D35" s="38">
        <f t="shared" si="17"/>
        <v>1006360</v>
      </c>
      <c r="E35" s="38">
        <f>E36+E37+E38</f>
        <v>581517.09</v>
      </c>
      <c r="F35" s="58">
        <f t="shared" si="6"/>
        <v>1.2376229161271957</v>
      </c>
      <c r="G35" s="59">
        <f t="shared" si="2"/>
        <v>0.5778420147859612</v>
      </c>
    </row>
    <row r="36" spans="1:7" s="39" customFormat="1" ht="12.75" x14ac:dyDescent="0.2">
      <c r="A36" s="40" t="s">
        <v>22</v>
      </c>
      <c r="B36" s="41">
        <v>456929.62</v>
      </c>
      <c r="C36" s="41">
        <v>985143</v>
      </c>
      <c r="D36" s="41">
        <v>985143</v>
      </c>
      <c r="E36" s="41">
        <v>581517.09</v>
      </c>
      <c r="F36" s="56">
        <f t="shared" si="6"/>
        <v>1.2726622756476149</v>
      </c>
      <c r="G36" s="57">
        <f t="shared" si="2"/>
        <v>0.59028698371708466</v>
      </c>
    </row>
    <row r="37" spans="1:7" s="39" customFormat="1" ht="12.75" x14ac:dyDescent="0.2">
      <c r="A37" s="40" t="s">
        <v>23</v>
      </c>
      <c r="B37" s="41">
        <v>9816.4500000000007</v>
      </c>
      <c r="C37" s="41">
        <v>15385</v>
      </c>
      <c r="D37" s="41">
        <v>15385</v>
      </c>
      <c r="E37" s="41">
        <v>0</v>
      </c>
      <c r="F37" s="56">
        <f t="shared" si="6"/>
        <v>0</v>
      </c>
      <c r="G37" s="57">
        <f t="shared" si="2"/>
        <v>0</v>
      </c>
    </row>
    <row r="38" spans="1:7" s="39" customFormat="1" ht="12.75" x14ac:dyDescent="0.2">
      <c r="A38" s="40" t="s">
        <v>24</v>
      </c>
      <c r="B38" s="41">
        <v>3120.06</v>
      </c>
      <c r="C38" s="41">
        <v>5832</v>
      </c>
      <c r="D38" s="41">
        <v>5832</v>
      </c>
      <c r="E38" s="41">
        <v>0</v>
      </c>
      <c r="F38" s="56">
        <f t="shared" si="6"/>
        <v>0</v>
      </c>
      <c r="G38" s="57">
        <f t="shared" si="2"/>
        <v>0</v>
      </c>
    </row>
    <row r="39" spans="1:7" s="39" customFormat="1" ht="12.75" x14ac:dyDescent="0.2">
      <c r="A39" s="37" t="s">
        <v>25</v>
      </c>
      <c r="B39" s="38">
        <f>B40</f>
        <v>19488.05</v>
      </c>
      <c r="C39" s="38">
        <f t="shared" ref="C39:D39" si="18">C40</f>
        <v>50896</v>
      </c>
      <c r="D39" s="38">
        <f t="shared" si="18"/>
        <v>50896</v>
      </c>
      <c r="E39" s="38">
        <f>E40</f>
        <v>18882.88</v>
      </c>
      <c r="F39" s="58">
        <f t="shared" si="6"/>
        <v>0.96894661087179079</v>
      </c>
      <c r="G39" s="59">
        <f t="shared" si="2"/>
        <v>0.37100911662999059</v>
      </c>
    </row>
    <row r="40" spans="1:7" s="39" customFormat="1" ht="12.75" x14ac:dyDescent="0.2">
      <c r="A40" s="40" t="s">
        <v>26</v>
      </c>
      <c r="B40" s="41">
        <v>19488.05</v>
      </c>
      <c r="C40" s="41">
        <v>50896</v>
      </c>
      <c r="D40" s="41">
        <v>50896</v>
      </c>
      <c r="E40" s="41">
        <v>18882.88</v>
      </c>
      <c r="F40" s="56">
        <f t="shared" si="6"/>
        <v>0.96894661087179079</v>
      </c>
      <c r="G40" s="57">
        <f t="shared" si="2"/>
        <v>0.37100911662999059</v>
      </c>
    </row>
    <row r="41" spans="1:7" s="39" customFormat="1" ht="12.75" x14ac:dyDescent="0.2">
      <c r="A41" s="37" t="s">
        <v>27</v>
      </c>
      <c r="B41" s="38">
        <f t="shared" ref="B41:E41" si="19">B42</f>
        <v>74432.160000000003</v>
      </c>
      <c r="C41" s="38">
        <f t="shared" si="19"/>
        <v>151253</v>
      </c>
      <c r="D41" s="38">
        <f t="shared" si="19"/>
        <v>151253</v>
      </c>
      <c r="E41" s="38">
        <f t="shared" si="19"/>
        <v>93693.55</v>
      </c>
      <c r="F41" s="58">
        <f t="shared" si="6"/>
        <v>1.2587777917502327</v>
      </c>
      <c r="G41" s="59">
        <f t="shared" si="2"/>
        <v>0.61944920100758338</v>
      </c>
    </row>
    <row r="42" spans="1:7" s="39" customFormat="1" ht="13.15" customHeight="1" x14ac:dyDescent="0.2">
      <c r="A42" s="40" t="s">
        <v>28</v>
      </c>
      <c r="B42" s="41">
        <v>74432.160000000003</v>
      </c>
      <c r="C42" s="41">
        <v>151253</v>
      </c>
      <c r="D42" s="41">
        <v>151253</v>
      </c>
      <c r="E42" s="41">
        <v>93693.55</v>
      </c>
      <c r="F42" s="56">
        <f t="shared" si="6"/>
        <v>1.2587777917502327</v>
      </c>
      <c r="G42" s="57">
        <f t="shared" si="2"/>
        <v>0.61944920100758338</v>
      </c>
    </row>
    <row r="43" spans="1:7" s="39" customFormat="1" ht="12.75" x14ac:dyDescent="0.2">
      <c r="A43" s="34" t="s">
        <v>29</v>
      </c>
      <c r="B43" s="35">
        <f>B44+B49+B56+B64</f>
        <v>111698.06999999999</v>
      </c>
      <c r="C43" s="35">
        <f t="shared" ref="C43:D43" si="20">C44+C49+C56+C64</f>
        <v>205681</v>
      </c>
      <c r="D43" s="35">
        <f t="shared" si="20"/>
        <v>205681</v>
      </c>
      <c r="E43" s="35">
        <f>E44+E49+E56+E64</f>
        <v>112099.92999999998</v>
      </c>
      <c r="F43" s="54">
        <f t="shared" si="6"/>
        <v>1.0035977344997993</v>
      </c>
      <c r="G43" s="55">
        <f t="shared" si="2"/>
        <v>0.54501840228314713</v>
      </c>
    </row>
    <row r="44" spans="1:7" s="39" customFormat="1" ht="12.75" x14ac:dyDescent="0.2">
      <c r="A44" s="37" t="s">
        <v>30</v>
      </c>
      <c r="B44" s="38">
        <f>B45+B46+B47+B48</f>
        <v>8960.9699999999993</v>
      </c>
      <c r="C44" s="38">
        <f t="shared" ref="C44:D44" si="21">C45+C46+C47+C48</f>
        <v>22521</v>
      </c>
      <c r="D44" s="38">
        <f t="shared" si="21"/>
        <v>22521</v>
      </c>
      <c r="E44" s="38">
        <f>E45+E46+E47+E48</f>
        <v>12294.26</v>
      </c>
      <c r="F44" s="58">
        <f t="shared" si="6"/>
        <v>1.3719787031984263</v>
      </c>
      <c r="G44" s="59">
        <f t="shared" si="2"/>
        <v>0.54590204697837574</v>
      </c>
    </row>
    <row r="45" spans="1:7" s="39" customFormat="1" ht="12.75" x14ac:dyDescent="0.2">
      <c r="A45" s="40" t="s">
        <v>31</v>
      </c>
      <c r="B45" s="41">
        <v>1826.9</v>
      </c>
      <c r="C45" s="41">
        <v>4775</v>
      </c>
      <c r="D45" s="41">
        <v>4775</v>
      </c>
      <c r="E45" s="41">
        <v>2995.57</v>
      </c>
      <c r="F45" s="56">
        <f t="shared" si="6"/>
        <v>1.639701133066944</v>
      </c>
      <c r="G45" s="57">
        <f t="shared" si="2"/>
        <v>0.62734450261780106</v>
      </c>
    </row>
    <row r="46" spans="1:7" s="39" customFormat="1" ht="12.75" customHeight="1" x14ac:dyDescent="0.2">
      <c r="A46" s="40" t="s">
        <v>32</v>
      </c>
      <c r="B46" s="41">
        <v>7134.07</v>
      </c>
      <c r="C46" s="41">
        <v>15946</v>
      </c>
      <c r="D46" s="41">
        <v>15946</v>
      </c>
      <c r="E46" s="41">
        <v>9228.69</v>
      </c>
      <c r="F46" s="56">
        <f t="shared" si="6"/>
        <v>1.293607996557365</v>
      </c>
      <c r="G46" s="57">
        <f t="shared" si="2"/>
        <v>0.57874639408002015</v>
      </c>
    </row>
    <row r="47" spans="1:7" s="39" customFormat="1" ht="12.75" x14ac:dyDescent="0.2">
      <c r="A47" s="40" t="s">
        <v>33</v>
      </c>
      <c r="B47" s="41">
        <v>0</v>
      </c>
      <c r="C47" s="41">
        <v>1500</v>
      </c>
      <c r="D47" s="41">
        <v>1500</v>
      </c>
      <c r="E47" s="41">
        <v>70</v>
      </c>
      <c r="F47" s="56" t="e">
        <f t="shared" si="6"/>
        <v>#DIV/0!</v>
      </c>
      <c r="G47" s="57">
        <f t="shared" si="2"/>
        <v>4.6666666666666669E-2</v>
      </c>
    </row>
    <row r="48" spans="1:7" s="39" customFormat="1" ht="12.75" x14ac:dyDescent="0.2">
      <c r="A48" s="40" t="s">
        <v>89</v>
      </c>
      <c r="B48" s="41">
        <v>0</v>
      </c>
      <c r="C48" s="41">
        <v>300</v>
      </c>
      <c r="D48" s="41">
        <v>300</v>
      </c>
      <c r="E48" s="41">
        <v>0</v>
      </c>
      <c r="F48" s="56" t="e">
        <f t="shared" si="6"/>
        <v>#DIV/0!</v>
      </c>
      <c r="G48" s="57">
        <f t="shared" si="2"/>
        <v>0</v>
      </c>
    </row>
    <row r="49" spans="1:7" s="39" customFormat="1" ht="12.75" x14ac:dyDescent="0.2">
      <c r="A49" s="37" t="s">
        <v>34</v>
      </c>
      <c r="B49" s="38">
        <f t="shared" ref="B49" si="22">B50+B51+B52+B53+B54+B55</f>
        <v>68667.61</v>
      </c>
      <c r="C49" s="38">
        <f t="shared" ref="C49:E49" si="23">C50+C51+C52+C53+C54+C55</f>
        <v>120271</v>
      </c>
      <c r="D49" s="38">
        <f t="shared" ref="D49" si="24">D50+D51+D52+D53+D54+D55</f>
        <v>120271</v>
      </c>
      <c r="E49" s="38">
        <f t="shared" si="23"/>
        <v>67844.22</v>
      </c>
      <c r="F49" s="58">
        <f t="shared" si="6"/>
        <v>0.98800904822521129</v>
      </c>
      <c r="G49" s="59">
        <f t="shared" si="2"/>
        <v>0.56409458639239718</v>
      </c>
    </row>
    <row r="50" spans="1:7" s="39" customFormat="1" ht="13.15" customHeight="1" x14ac:dyDescent="0.2">
      <c r="A50" s="40" t="s">
        <v>35</v>
      </c>
      <c r="B50" s="41">
        <v>3176.18</v>
      </c>
      <c r="C50" s="41">
        <v>6600</v>
      </c>
      <c r="D50" s="41">
        <v>6600</v>
      </c>
      <c r="E50" s="41">
        <v>4605.37</v>
      </c>
      <c r="F50" s="56">
        <f t="shared" si="6"/>
        <v>1.449971349230837</v>
      </c>
      <c r="G50" s="57">
        <f t="shared" si="2"/>
        <v>0.69778333333333331</v>
      </c>
    </row>
    <row r="51" spans="1:7" s="39" customFormat="1" ht="12.75" x14ac:dyDescent="0.2">
      <c r="A51" s="40" t="s">
        <v>36</v>
      </c>
      <c r="B51" s="41">
        <v>50363.23</v>
      </c>
      <c r="C51" s="41">
        <v>82521</v>
      </c>
      <c r="D51" s="41">
        <v>82521</v>
      </c>
      <c r="E51" s="41">
        <v>47243.31</v>
      </c>
      <c r="F51" s="56">
        <f t="shared" si="6"/>
        <v>0.93805163012777371</v>
      </c>
      <c r="G51" s="57">
        <f t="shared" si="2"/>
        <v>0.57250045442978148</v>
      </c>
    </row>
    <row r="52" spans="1:7" s="39" customFormat="1" ht="12.75" x14ac:dyDescent="0.2">
      <c r="A52" s="40" t="s">
        <v>37</v>
      </c>
      <c r="B52" s="41">
        <v>13384.78</v>
      </c>
      <c r="C52" s="41">
        <v>29000</v>
      </c>
      <c r="D52" s="41">
        <v>29000</v>
      </c>
      <c r="E52" s="41">
        <v>13770.31</v>
      </c>
      <c r="F52" s="56">
        <f t="shared" si="6"/>
        <v>1.0288036112659302</v>
      </c>
      <c r="G52" s="57">
        <f t="shared" si="2"/>
        <v>0.47483827586206895</v>
      </c>
    </row>
    <row r="53" spans="1:7" s="39" customFormat="1" ht="12.75" customHeight="1" x14ac:dyDescent="0.2">
      <c r="A53" s="40" t="s">
        <v>38</v>
      </c>
      <c r="B53" s="41">
        <v>65.81</v>
      </c>
      <c r="C53" s="41">
        <v>1150</v>
      </c>
      <c r="D53" s="41">
        <v>1150</v>
      </c>
      <c r="E53" s="41">
        <v>246.98</v>
      </c>
      <c r="F53" s="56">
        <f t="shared" si="6"/>
        <v>3.7529250873727396</v>
      </c>
      <c r="G53" s="57">
        <f t="shared" si="2"/>
        <v>0.21476521739130433</v>
      </c>
    </row>
    <row r="54" spans="1:7" s="39" customFormat="1" ht="12.75" x14ac:dyDescent="0.2">
      <c r="A54" s="40" t="s">
        <v>39</v>
      </c>
      <c r="B54" s="41">
        <v>1677.61</v>
      </c>
      <c r="C54" s="41">
        <v>300</v>
      </c>
      <c r="D54" s="41">
        <v>300</v>
      </c>
      <c r="E54" s="41">
        <v>1978.25</v>
      </c>
      <c r="F54" s="56">
        <f t="shared" si="6"/>
        <v>1.1792073247059807</v>
      </c>
      <c r="G54" s="57">
        <f t="shared" si="2"/>
        <v>6.5941666666666663</v>
      </c>
    </row>
    <row r="55" spans="1:7" s="39" customFormat="1" ht="12.75" x14ac:dyDescent="0.2">
      <c r="A55" s="40" t="s">
        <v>40</v>
      </c>
      <c r="B55" s="41">
        <v>0</v>
      </c>
      <c r="C55" s="41">
        <v>700</v>
      </c>
      <c r="D55" s="41">
        <v>700</v>
      </c>
      <c r="E55" s="41">
        <v>0</v>
      </c>
      <c r="F55" s="56" t="e">
        <f t="shared" si="6"/>
        <v>#DIV/0!</v>
      </c>
      <c r="G55" s="57">
        <f t="shared" si="2"/>
        <v>0</v>
      </c>
    </row>
    <row r="56" spans="1:7" s="39" customFormat="1" ht="12.75" x14ac:dyDescent="0.2">
      <c r="A56" s="37" t="s">
        <v>41</v>
      </c>
      <c r="B56" s="38">
        <f t="shared" ref="B56" si="25">B57+B58+B59+B60+B61+B62+B63</f>
        <v>27760.589999999997</v>
      </c>
      <c r="C56" s="38">
        <f t="shared" ref="C56:E56" si="26">C57+C58+C59+C60+C61+C62+C63</f>
        <v>52566</v>
      </c>
      <c r="D56" s="38">
        <f t="shared" ref="D56" si="27">D57+D58+D59+D60+D61+D62+D63</f>
        <v>52566</v>
      </c>
      <c r="E56" s="38">
        <f t="shared" si="26"/>
        <v>25527.659999999996</v>
      </c>
      <c r="F56" s="58">
        <f t="shared" si="6"/>
        <v>0.91956474988463854</v>
      </c>
      <c r="G56" s="59">
        <f t="shared" si="2"/>
        <v>0.48563063577217208</v>
      </c>
    </row>
    <row r="57" spans="1:7" s="39" customFormat="1" ht="12.75" x14ac:dyDescent="0.2">
      <c r="A57" s="40" t="s">
        <v>42</v>
      </c>
      <c r="B57" s="41">
        <v>17881.57</v>
      </c>
      <c r="C57" s="41">
        <v>31338</v>
      </c>
      <c r="D57" s="41">
        <v>31338</v>
      </c>
      <c r="E57" s="41">
        <v>16390.259999999998</v>
      </c>
      <c r="F57" s="56">
        <f t="shared" si="6"/>
        <v>0.9166007235382575</v>
      </c>
      <c r="G57" s="57">
        <f t="shared" si="2"/>
        <v>0.52301550832854671</v>
      </c>
    </row>
    <row r="58" spans="1:7" s="39" customFormat="1" ht="12.75" x14ac:dyDescent="0.2">
      <c r="A58" s="40" t="s">
        <v>43</v>
      </c>
      <c r="B58" s="41">
        <v>2272.81</v>
      </c>
      <c r="C58" s="41">
        <v>5000</v>
      </c>
      <c r="D58" s="41">
        <v>5000</v>
      </c>
      <c r="E58" s="41">
        <v>156.28</v>
      </c>
      <c r="F58" s="56">
        <f t="shared" si="6"/>
        <v>6.8760697110625171E-2</v>
      </c>
      <c r="G58" s="57">
        <f t="shared" si="2"/>
        <v>3.1255999999999999E-2</v>
      </c>
    </row>
    <row r="59" spans="1:7" s="39" customFormat="1" ht="12.75" x14ac:dyDescent="0.2">
      <c r="A59" s="40" t="s">
        <v>44</v>
      </c>
      <c r="B59" s="41">
        <v>2561.08</v>
      </c>
      <c r="C59" s="41">
        <v>4500</v>
      </c>
      <c r="D59" s="41">
        <v>4500</v>
      </c>
      <c r="E59" s="41">
        <v>2651.03</v>
      </c>
      <c r="F59" s="56">
        <f t="shared" si="6"/>
        <v>1.0351219016977213</v>
      </c>
      <c r="G59" s="57">
        <f t="shared" si="2"/>
        <v>0.58911777777777785</v>
      </c>
    </row>
    <row r="60" spans="1:7" s="39" customFormat="1" ht="12.75" x14ac:dyDescent="0.2">
      <c r="A60" s="40" t="s">
        <v>45</v>
      </c>
      <c r="B60" s="41">
        <v>2074.1</v>
      </c>
      <c r="C60" s="41">
        <v>3535</v>
      </c>
      <c r="D60" s="41">
        <v>3535</v>
      </c>
      <c r="E60" s="41">
        <v>2949.45</v>
      </c>
      <c r="F60" s="56">
        <f t="shared" si="6"/>
        <v>1.4220384745190684</v>
      </c>
      <c r="G60" s="57">
        <f t="shared" si="2"/>
        <v>0.83435643564356432</v>
      </c>
    </row>
    <row r="61" spans="1:7" s="39" customFormat="1" ht="12.75" x14ac:dyDescent="0.2">
      <c r="A61" s="40" t="s">
        <v>46</v>
      </c>
      <c r="B61" s="41">
        <v>819.98</v>
      </c>
      <c r="C61" s="41">
        <v>1893</v>
      </c>
      <c r="D61" s="41">
        <v>1893</v>
      </c>
      <c r="E61" s="41">
        <v>1513.92</v>
      </c>
      <c r="F61" s="56">
        <f t="shared" si="6"/>
        <v>1.8462889338764361</v>
      </c>
      <c r="G61" s="57">
        <f t="shared" si="2"/>
        <v>0.79974643423137881</v>
      </c>
    </row>
    <row r="62" spans="1:7" s="39" customFormat="1" ht="12.75" x14ac:dyDescent="0.2">
      <c r="A62" s="40" t="s">
        <v>47</v>
      </c>
      <c r="B62" s="41">
        <v>1018.55</v>
      </c>
      <c r="C62" s="41">
        <v>2800</v>
      </c>
      <c r="D62" s="41">
        <v>2800</v>
      </c>
      <c r="E62" s="41">
        <v>833.54</v>
      </c>
      <c r="F62" s="56">
        <f t="shared" si="6"/>
        <v>0.81835943252663101</v>
      </c>
      <c r="G62" s="57">
        <f t="shared" si="2"/>
        <v>0.29769285714285715</v>
      </c>
    </row>
    <row r="63" spans="1:7" s="39" customFormat="1" ht="12.75" x14ac:dyDescent="0.2">
      <c r="A63" s="40" t="s">
        <v>48</v>
      </c>
      <c r="B63" s="41">
        <v>1132.5</v>
      </c>
      <c r="C63" s="41">
        <v>3500</v>
      </c>
      <c r="D63" s="41">
        <v>3500</v>
      </c>
      <c r="E63" s="41">
        <v>1033.18</v>
      </c>
      <c r="F63" s="56">
        <f t="shared" si="6"/>
        <v>0.91230022075055195</v>
      </c>
      <c r="G63" s="57">
        <f t="shared" si="2"/>
        <v>0.29519428571428574</v>
      </c>
    </row>
    <row r="64" spans="1:7" s="39" customFormat="1" ht="12.75" x14ac:dyDescent="0.2">
      <c r="A64" s="37" t="s">
        <v>49</v>
      </c>
      <c r="B64" s="38">
        <f t="shared" ref="B64" si="28">B65+B66+B67+B68+B69</f>
        <v>6308.9</v>
      </c>
      <c r="C64" s="38">
        <f t="shared" ref="C64:E64" si="29">C65+C66+C67+C68+C69</f>
        <v>10323</v>
      </c>
      <c r="D64" s="38">
        <f t="shared" ref="D64" si="30">D65+D66+D67+D68+D69</f>
        <v>10323</v>
      </c>
      <c r="E64" s="38">
        <f t="shared" si="29"/>
        <v>6433.79</v>
      </c>
      <c r="F64" s="58">
        <f t="shared" si="6"/>
        <v>1.0197958439664601</v>
      </c>
      <c r="G64" s="59">
        <f t="shared" si="2"/>
        <v>0.62324808679647392</v>
      </c>
    </row>
    <row r="65" spans="1:7" s="39" customFormat="1" ht="12.75" x14ac:dyDescent="0.2">
      <c r="A65" s="40" t="s">
        <v>50</v>
      </c>
      <c r="B65" s="41">
        <v>751.33</v>
      </c>
      <c r="C65" s="41">
        <v>1800</v>
      </c>
      <c r="D65" s="41">
        <v>1800</v>
      </c>
      <c r="E65" s="41">
        <v>624.08000000000004</v>
      </c>
      <c r="F65" s="56">
        <f t="shared" si="6"/>
        <v>0.83063367628072882</v>
      </c>
      <c r="G65" s="57">
        <f t="shared" si="2"/>
        <v>0.34671111111111114</v>
      </c>
    </row>
    <row r="66" spans="1:7" s="39" customFormat="1" ht="12.75" x14ac:dyDescent="0.2">
      <c r="A66" s="40" t="s">
        <v>51</v>
      </c>
      <c r="B66" s="41">
        <v>130.52000000000001</v>
      </c>
      <c r="C66" s="41">
        <v>800</v>
      </c>
      <c r="D66" s="41">
        <v>800</v>
      </c>
      <c r="E66" s="41">
        <v>0</v>
      </c>
      <c r="F66" s="56">
        <f t="shared" si="6"/>
        <v>0</v>
      </c>
      <c r="G66" s="57">
        <f t="shared" si="2"/>
        <v>0</v>
      </c>
    </row>
    <row r="67" spans="1:7" s="39" customFormat="1" ht="12.75" x14ac:dyDescent="0.2">
      <c r="A67" s="40" t="s">
        <v>52</v>
      </c>
      <c r="B67" s="41">
        <v>108.09</v>
      </c>
      <c r="C67" s="41">
        <v>350</v>
      </c>
      <c r="D67" s="41">
        <v>350</v>
      </c>
      <c r="E67" s="41">
        <v>149</v>
      </c>
      <c r="F67" s="56">
        <f t="shared" si="6"/>
        <v>1.3784808955500045</v>
      </c>
      <c r="G67" s="57">
        <f t="shared" si="2"/>
        <v>0.42571428571428571</v>
      </c>
    </row>
    <row r="68" spans="1:7" s="39" customFormat="1" ht="12.75" x14ac:dyDescent="0.2">
      <c r="A68" s="40" t="s">
        <v>53</v>
      </c>
      <c r="B68" s="41">
        <v>1960</v>
      </c>
      <c r="C68" s="41">
        <v>4032</v>
      </c>
      <c r="D68" s="41">
        <v>4032</v>
      </c>
      <c r="E68" s="41">
        <v>2664</v>
      </c>
      <c r="F68" s="56">
        <f t="shared" si="6"/>
        <v>1.3591836734693878</v>
      </c>
      <c r="G68" s="57">
        <f t="shared" si="2"/>
        <v>0.6607142857142857</v>
      </c>
    </row>
    <row r="69" spans="1:7" s="39" customFormat="1" ht="12.75" x14ac:dyDescent="0.2">
      <c r="A69" s="40" t="s">
        <v>54</v>
      </c>
      <c r="B69" s="41">
        <v>3358.96</v>
      </c>
      <c r="C69" s="41">
        <v>3341</v>
      </c>
      <c r="D69" s="41">
        <v>3341</v>
      </c>
      <c r="E69" s="41">
        <v>2996.71</v>
      </c>
      <c r="F69" s="56">
        <f t="shared" si="6"/>
        <v>0.89215411913211229</v>
      </c>
      <c r="G69" s="57">
        <f t="shared" si="2"/>
        <v>0.89695001496557913</v>
      </c>
    </row>
    <row r="70" spans="1:7" s="39" customFormat="1" ht="25.5" x14ac:dyDescent="0.2">
      <c r="A70" s="34" t="s">
        <v>55</v>
      </c>
      <c r="B70" s="35">
        <f t="shared" ref="B70:E71" si="31">B71</f>
        <v>0</v>
      </c>
      <c r="C70" s="35">
        <f t="shared" si="31"/>
        <v>17500</v>
      </c>
      <c r="D70" s="35">
        <f t="shared" si="31"/>
        <v>17500</v>
      </c>
      <c r="E70" s="35">
        <f t="shared" si="31"/>
        <v>0</v>
      </c>
      <c r="F70" s="54" t="e">
        <f t="shared" si="6"/>
        <v>#DIV/0!</v>
      </c>
      <c r="G70" s="55">
        <f t="shared" si="2"/>
        <v>0</v>
      </c>
    </row>
    <row r="71" spans="1:7" s="39" customFormat="1" ht="12.75" customHeight="1" x14ac:dyDescent="0.2">
      <c r="A71" s="37" t="s">
        <v>56</v>
      </c>
      <c r="B71" s="38">
        <f t="shared" si="31"/>
        <v>0</v>
      </c>
      <c r="C71" s="38">
        <f t="shared" si="31"/>
        <v>17500</v>
      </c>
      <c r="D71" s="38">
        <f t="shared" si="31"/>
        <v>17500</v>
      </c>
      <c r="E71" s="38">
        <f t="shared" si="31"/>
        <v>0</v>
      </c>
      <c r="F71" s="58" t="e">
        <f t="shared" si="6"/>
        <v>#DIV/0!</v>
      </c>
      <c r="G71" s="59">
        <f t="shared" si="2"/>
        <v>0</v>
      </c>
    </row>
    <row r="72" spans="1:7" s="39" customFormat="1" ht="12.75" x14ac:dyDescent="0.2">
      <c r="A72" s="40" t="s">
        <v>57</v>
      </c>
      <c r="B72" s="41">
        <v>0</v>
      </c>
      <c r="C72" s="41">
        <v>17500</v>
      </c>
      <c r="D72" s="41">
        <v>17500</v>
      </c>
      <c r="E72" s="41">
        <v>0</v>
      </c>
      <c r="F72" s="56" t="e">
        <f t="shared" si="6"/>
        <v>#DIV/0!</v>
      </c>
      <c r="G72" s="57">
        <f t="shared" si="2"/>
        <v>0</v>
      </c>
    </row>
    <row r="73" spans="1:7" s="43" customFormat="1" ht="15.6" customHeight="1" x14ac:dyDescent="0.25">
      <c r="A73" s="32" t="s">
        <v>58</v>
      </c>
      <c r="B73" s="33">
        <f>B74</f>
        <v>1339.59</v>
      </c>
      <c r="C73" s="33">
        <f>C74</f>
        <v>5300</v>
      </c>
      <c r="D73" s="33">
        <f>D74</f>
        <v>5300</v>
      </c>
      <c r="E73" s="33">
        <f>E74</f>
        <v>656.25</v>
      </c>
      <c r="F73" s="50">
        <f t="shared" si="6"/>
        <v>0.48988869728797618</v>
      </c>
      <c r="G73" s="51">
        <f t="shared" si="2"/>
        <v>0.12382075471698113</v>
      </c>
    </row>
    <row r="74" spans="1:7" s="39" customFormat="1" ht="12.75" customHeight="1" x14ac:dyDescent="0.2">
      <c r="A74" s="34" t="s">
        <v>59</v>
      </c>
      <c r="B74" s="35">
        <f t="shared" ref="B74" si="32">B75+B81+B83</f>
        <v>1339.59</v>
      </c>
      <c r="C74" s="35">
        <f t="shared" ref="C74:E74" si="33">C75+C81+C83</f>
        <v>5300</v>
      </c>
      <c r="D74" s="35">
        <f t="shared" ref="D74" si="34">D75+D81+D83</f>
        <v>5300</v>
      </c>
      <c r="E74" s="35">
        <f t="shared" si="33"/>
        <v>656.25</v>
      </c>
      <c r="F74" s="54">
        <f t="shared" si="6"/>
        <v>0.48988869728797618</v>
      </c>
      <c r="G74" s="55">
        <f t="shared" ref="G74:G85" si="35">E74/D74</f>
        <v>0.12382075471698113</v>
      </c>
    </row>
    <row r="75" spans="1:7" s="39" customFormat="1" ht="12.75" x14ac:dyDescent="0.2">
      <c r="A75" s="37" t="s">
        <v>60</v>
      </c>
      <c r="B75" s="38">
        <f t="shared" ref="B75" si="36">B76+B77+B78+B79+B80</f>
        <v>1339.59</v>
      </c>
      <c r="C75" s="38">
        <f>C76+C77+C78+C79+C80</f>
        <v>3500</v>
      </c>
      <c r="D75" s="38">
        <f>D76+D77+D78+D79+D80</f>
        <v>3500</v>
      </c>
      <c r="E75" s="38">
        <f t="shared" ref="E75" si="37">E76+E77+E78+E79+E80</f>
        <v>656.25</v>
      </c>
      <c r="F75" s="58">
        <f t="shared" si="6"/>
        <v>0.48988869728797618</v>
      </c>
      <c r="G75" s="59">
        <f t="shared" si="35"/>
        <v>0.1875</v>
      </c>
    </row>
    <row r="76" spans="1:7" s="39" customFormat="1" ht="12.75" x14ac:dyDescent="0.2">
      <c r="A76" s="40" t="s">
        <v>61</v>
      </c>
      <c r="B76" s="41">
        <v>0</v>
      </c>
      <c r="C76" s="41">
        <v>3500</v>
      </c>
      <c r="D76" s="41">
        <v>3500</v>
      </c>
      <c r="E76" s="41">
        <v>0</v>
      </c>
      <c r="F76" s="56" t="e">
        <f t="shared" si="6"/>
        <v>#DIV/0!</v>
      </c>
      <c r="G76" s="57">
        <f t="shared" si="35"/>
        <v>0</v>
      </c>
    </row>
    <row r="77" spans="1:7" s="39" customFormat="1" ht="12.75" x14ac:dyDescent="0.2">
      <c r="A77" s="40" t="s">
        <v>62</v>
      </c>
      <c r="B77" s="41">
        <v>0</v>
      </c>
      <c r="C77" s="41">
        <v>0</v>
      </c>
      <c r="D77" s="41">
        <v>0</v>
      </c>
      <c r="E77" s="41">
        <v>0</v>
      </c>
      <c r="F77" s="56" t="e">
        <f t="shared" si="6"/>
        <v>#DIV/0!</v>
      </c>
      <c r="G77" s="57" t="e">
        <f t="shared" si="35"/>
        <v>#DIV/0!</v>
      </c>
    </row>
    <row r="78" spans="1:7" s="39" customFormat="1" ht="12.75" x14ac:dyDescent="0.2">
      <c r="A78" s="40" t="s">
        <v>63</v>
      </c>
      <c r="B78" s="41">
        <v>0</v>
      </c>
      <c r="C78" s="41">
        <v>0</v>
      </c>
      <c r="D78" s="41">
        <v>0</v>
      </c>
      <c r="E78" s="41">
        <v>656.25</v>
      </c>
      <c r="F78" s="56" t="e">
        <f t="shared" ref="F78:F85" si="38">E78/B78</f>
        <v>#DIV/0!</v>
      </c>
      <c r="G78" s="57" t="e">
        <f t="shared" si="35"/>
        <v>#DIV/0!</v>
      </c>
    </row>
    <row r="79" spans="1:7" s="39" customFormat="1" ht="12.75" x14ac:dyDescent="0.2">
      <c r="A79" s="40" t="s">
        <v>64</v>
      </c>
      <c r="B79" s="41">
        <v>1339.59</v>
      </c>
      <c r="C79" s="41">
        <v>0</v>
      </c>
      <c r="D79" s="41">
        <v>0</v>
      </c>
      <c r="E79" s="41">
        <v>0</v>
      </c>
      <c r="F79" s="56">
        <f t="shared" si="38"/>
        <v>0</v>
      </c>
      <c r="G79" s="57" t="e">
        <f t="shared" si="35"/>
        <v>#DIV/0!</v>
      </c>
    </row>
    <row r="80" spans="1:7" s="39" customFormat="1" ht="12.75" x14ac:dyDescent="0.2">
      <c r="A80" s="40" t="s">
        <v>65</v>
      </c>
      <c r="B80" s="41">
        <v>0</v>
      </c>
      <c r="C80" s="41">
        <v>0</v>
      </c>
      <c r="D80" s="41">
        <v>0</v>
      </c>
      <c r="E80" s="41">
        <v>0</v>
      </c>
      <c r="F80" s="56" t="e">
        <f t="shared" si="38"/>
        <v>#DIV/0!</v>
      </c>
      <c r="G80" s="57" t="e">
        <f>E80/D80</f>
        <v>#DIV/0!</v>
      </c>
    </row>
    <row r="81" spans="1:10" s="39" customFormat="1" ht="12.75" customHeight="1" x14ac:dyDescent="0.2">
      <c r="A81" s="37" t="s">
        <v>66</v>
      </c>
      <c r="B81" s="38">
        <f>B82</f>
        <v>0</v>
      </c>
      <c r="C81" s="38">
        <f>C82</f>
        <v>1800</v>
      </c>
      <c r="D81" s="38">
        <f>D82</f>
        <v>1800</v>
      </c>
      <c r="E81" s="38">
        <f>E82</f>
        <v>0</v>
      </c>
      <c r="F81" s="58" t="e">
        <f t="shared" si="38"/>
        <v>#DIV/0!</v>
      </c>
      <c r="G81" s="59">
        <f t="shared" si="35"/>
        <v>0</v>
      </c>
    </row>
    <row r="82" spans="1:10" s="39" customFormat="1" ht="12.75" x14ac:dyDescent="0.2">
      <c r="A82" s="40" t="s">
        <v>67</v>
      </c>
      <c r="B82" s="41">
        <v>0</v>
      </c>
      <c r="C82" s="41">
        <v>1800</v>
      </c>
      <c r="D82" s="41">
        <v>1800</v>
      </c>
      <c r="E82" s="41">
        <v>0</v>
      </c>
      <c r="F82" s="56" t="e">
        <f t="shared" si="38"/>
        <v>#DIV/0!</v>
      </c>
      <c r="G82" s="57">
        <f t="shared" si="35"/>
        <v>0</v>
      </c>
    </row>
    <row r="83" spans="1:10" s="39" customFormat="1" ht="12.75" customHeight="1" x14ac:dyDescent="0.2">
      <c r="A83" s="37" t="s">
        <v>313</v>
      </c>
      <c r="B83" s="38">
        <f>B84</f>
        <v>0</v>
      </c>
      <c r="C83" s="38">
        <f>C84</f>
        <v>0</v>
      </c>
      <c r="D83" s="38">
        <f>D84</f>
        <v>0</v>
      </c>
      <c r="E83" s="38">
        <f>E84</f>
        <v>0</v>
      </c>
      <c r="F83" s="58" t="e">
        <f t="shared" ref="F83:F84" si="39">E83/B83</f>
        <v>#DIV/0!</v>
      </c>
      <c r="G83" s="59" t="e">
        <f t="shared" ref="G83:G84" si="40">E83/D83</f>
        <v>#DIV/0!</v>
      </c>
    </row>
    <row r="84" spans="1:10" s="39" customFormat="1" ht="12.75" x14ac:dyDescent="0.2">
      <c r="A84" s="40" t="s">
        <v>312</v>
      </c>
      <c r="B84" s="41">
        <v>0</v>
      </c>
      <c r="C84" s="41">
        <v>0</v>
      </c>
      <c r="D84" s="41">
        <v>0</v>
      </c>
      <c r="E84" s="41">
        <v>0</v>
      </c>
      <c r="F84" s="56" t="e">
        <f t="shared" si="39"/>
        <v>#DIV/0!</v>
      </c>
      <c r="G84" s="57" t="e">
        <f t="shared" si="40"/>
        <v>#DIV/0!</v>
      </c>
    </row>
    <row r="85" spans="1:10" s="43" customFormat="1" ht="26.45" customHeight="1" x14ac:dyDescent="0.25">
      <c r="A85" s="45" t="s">
        <v>68</v>
      </c>
      <c r="B85" s="46">
        <f t="shared" ref="B85" si="41">B33+B73</f>
        <v>676823.99999999988</v>
      </c>
      <c r="C85" s="46">
        <f t="shared" ref="C85:E85" si="42">C33+C73</f>
        <v>1436990</v>
      </c>
      <c r="D85" s="46">
        <f t="shared" ref="D85" si="43">D33+D73</f>
        <v>1436990</v>
      </c>
      <c r="E85" s="46">
        <f t="shared" si="42"/>
        <v>806849.7</v>
      </c>
      <c r="F85" s="52">
        <f t="shared" si="38"/>
        <v>1.1921115385979222</v>
      </c>
      <c r="G85" s="53">
        <f t="shared" si="35"/>
        <v>0.56148595327733664</v>
      </c>
      <c r="I85" s="112"/>
    </row>
    <row r="86" spans="1:10" ht="18" customHeight="1" x14ac:dyDescent="0.2"/>
    <row r="87" spans="1:10" ht="18" customHeight="1" thickBot="1" x14ac:dyDescent="0.25"/>
    <row r="88" spans="1:10" s="1" customFormat="1" ht="56.25" customHeight="1" thickBot="1" x14ac:dyDescent="0.25">
      <c r="A88" s="47" t="s">
        <v>411</v>
      </c>
      <c r="B88" s="241" t="s">
        <v>413</v>
      </c>
      <c r="C88" s="242"/>
      <c r="D88" s="242"/>
      <c r="E88" s="242"/>
      <c r="F88" s="242"/>
      <c r="G88" s="242"/>
    </row>
    <row r="89" spans="1:10" ht="32.25" thickBot="1" x14ac:dyDescent="0.25">
      <c r="A89" s="25" t="s">
        <v>0</v>
      </c>
      <c r="B89" s="8" t="s">
        <v>362</v>
      </c>
      <c r="C89" s="8" t="s">
        <v>406</v>
      </c>
      <c r="D89" s="8" t="s">
        <v>407</v>
      </c>
      <c r="E89" s="8" t="s">
        <v>408</v>
      </c>
      <c r="F89" s="8" t="s">
        <v>82</v>
      </c>
      <c r="G89" s="27" t="s">
        <v>83</v>
      </c>
    </row>
    <row r="90" spans="1:10" s="6" customFormat="1" ht="16.5" thickBot="1" x14ac:dyDescent="0.3">
      <c r="A90" s="74" t="s">
        <v>90</v>
      </c>
      <c r="B90" s="75">
        <f>SUM(B91:B100)</f>
        <v>693305.52999999991</v>
      </c>
      <c r="C90" s="75">
        <f>SUM(C91:C100)</f>
        <v>1436990</v>
      </c>
      <c r="D90" s="75">
        <f>SUM(D91:D100)</f>
        <v>1436990</v>
      </c>
      <c r="E90" s="75">
        <f>SUM(E91:E100)</f>
        <v>724209.35</v>
      </c>
      <c r="F90" s="76">
        <f>E90/B90</f>
        <v>1.0445746047922049</v>
      </c>
      <c r="G90" s="77">
        <f>E90/D90</f>
        <v>0.50397661083236489</v>
      </c>
    </row>
    <row r="91" spans="1:10" s="6" customFormat="1" ht="15" customHeight="1" x14ac:dyDescent="0.2">
      <c r="A91" s="64" t="s">
        <v>91</v>
      </c>
      <c r="B91" s="66">
        <v>91555.08</v>
      </c>
      <c r="C91" s="66">
        <v>186758</v>
      </c>
      <c r="D91" s="66">
        <v>186758</v>
      </c>
      <c r="E91" s="66">
        <v>112091.71</v>
      </c>
      <c r="F91" s="63">
        <f>E91/B91</f>
        <v>1.2243090170419817</v>
      </c>
      <c r="G91" s="71">
        <f>E91/D91</f>
        <v>0.60019763544265847</v>
      </c>
    </row>
    <row r="92" spans="1:10" s="6" customFormat="1" ht="15" customHeight="1" x14ac:dyDescent="0.2">
      <c r="A92" s="42" t="s">
        <v>92</v>
      </c>
      <c r="B92" s="67">
        <v>0</v>
      </c>
      <c r="C92" s="67">
        <v>0</v>
      </c>
      <c r="D92" s="67">
        <v>0</v>
      </c>
      <c r="E92" s="67">
        <v>0</v>
      </c>
      <c r="F92" s="62" t="e">
        <f>E92/B92</f>
        <v>#DIV/0!</v>
      </c>
      <c r="G92" s="72" t="e">
        <f t="shared" ref="G92:G100" si="44">E92/D92</f>
        <v>#DIV/0!</v>
      </c>
    </row>
    <row r="93" spans="1:10" s="6" customFormat="1" ht="15" customHeight="1" x14ac:dyDescent="0.2">
      <c r="A93" s="42" t="s">
        <v>93</v>
      </c>
      <c r="B93" s="67">
        <v>325</v>
      </c>
      <c r="C93" s="67">
        <v>400</v>
      </c>
      <c r="D93" s="67">
        <v>400</v>
      </c>
      <c r="E93" s="67">
        <v>0</v>
      </c>
      <c r="F93" s="62">
        <f t="shared" ref="F93:F100" si="45">E93/B93</f>
        <v>0</v>
      </c>
      <c r="G93" s="72">
        <f t="shared" si="44"/>
        <v>0</v>
      </c>
    </row>
    <row r="94" spans="1:10" s="6" customFormat="1" ht="15" customHeight="1" x14ac:dyDescent="0.2">
      <c r="A94" s="42" t="s">
        <v>94</v>
      </c>
      <c r="B94" s="67" t="s">
        <v>97</v>
      </c>
      <c r="C94" s="67" t="s">
        <v>97</v>
      </c>
      <c r="D94" s="67" t="s">
        <v>97</v>
      </c>
      <c r="E94" s="67" t="s">
        <v>97</v>
      </c>
      <c r="F94" s="68" t="s">
        <v>97</v>
      </c>
      <c r="G94" s="73" t="s">
        <v>97</v>
      </c>
    </row>
    <row r="95" spans="1:10" s="6" customFormat="1" ht="15" customHeight="1" x14ac:dyDescent="0.2">
      <c r="A95" s="42" t="s">
        <v>110</v>
      </c>
      <c r="B95" s="67">
        <v>599591.44999999995</v>
      </c>
      <c r="C95" s="67">
        <v>1246157</v>
      </c>
      <c r="D95" s="67">
        <v>1246157</v>
      </c>
      <c r="E95" s="67">
        <v>610828.07999999996</v>
      </c>
      <c r="F95" s="62" t="e">
        <f>E95/#REF!</f>
        <v>#REF!</v>
      </c>
      <c r="G95" s="72">
        <f t="shared" si="44"/>
        <v>0.49016944092919268</v>
      </c>
      <c r="J95" s="65"/>
    </row>
    <row r="96" spans="1:10" s="6" customFormat="1" ht="15" customHeight="1" x14ac:dyDescent="0.2">
      <c r="A96" s="42" t="s">
        <v>111</v>
      </c>
      <c r="B96" s="67">
        <v>0</v>
      </c>
      <c r="C96" s="67">
        <v>0</v>
      </c>
      <c r="D96" s="67">
        <v>0</v>
      </c>
      <c r="E96" s="67">
        <v>0</v>
      </c>
      <c r="F96" s="62" t="e">
        <f>E96/B96</f>
        <v>#DIV/0!</v>
      </c>
      <c r="G96" s="72" t="e">
        <f t="shared" si="44"/>
        <v>#DIV/0!</v>
      </c>
    </row>
    <row r="97" spans="1:7" s="6" customFormat="1" ht="15" customHeight="1" x14ac:dyDescent="0.2">
      <c r="A97" s="42" t="s">
        <v>112</v>
      </c>
      <c r="B97" s="67">
        <v>0</v>
      </c>
      <c r="C97" s="67">
        <v>0</v>
      </c>
      <c r="D97" s="67">
        <v>0</v>
      </c>
      <c r="E97" s="67">
        <v>0</v>
      </c>
      <c r="F97" s="62" t="e">
        <f t="shared" si="45"/>
        <v>#DIV/0!</v>
      </c>
      <c r="G97" s="72" t="e">
        <f t="shared" si="44"/>
        <v>#DIV/0!</v>
      </c>
    </row>
    <row r="98" spans="1:7" s="6" customFormat="1" ht="15" customHeight="1" x14ac:dyDescent="0.2">
      <c r="A98" s="42" t="s">
        <v>113</v>
      </c>
      <c r="B98" s="67">
        <v>0</v>
      </c>
      <c r="C98" s="67">
        <v>275</v>
      </c>
      <c r="D98" s="67">
        <v>275</v>
      </c>
      <c r="E98" s="67">
        <v>0</v>
      </c>
      <c r="F98" s="62" t="e">
        <f>E98/B98</f>
        <v>#DIV/0!</v>
      </c>
      <c r="G98" s="72">
        <f t="shared" si="44"/>
        <v>0</v>
      </c>
    </row>
    <row r="99" spans="1:7" s="6" customFormat="1" ht="15" customHeight="1" x14ac:dyDescent="0.2">
      <c r="A99" s="42" t="s">
        <v>95</v>
      </c>
      <c r="B99" s="67">
        <v>1100</v>
      </c>
      <c r="C99" s="67">
        <v>3400</v>
      </c>
      <c r="D99" s="67">
        <v>3400</v>
      </c>
      <c r="E99" s="67">
        <v>1289.56</v>
      </c>
      <c r="F99" s="62">
        <f t="shared" si="45"/>
        <v>1.1723272727272727</v>
      </c>
      <c r="G99" s="72">
        <f t="shared" si="44"/>
        <v>0.37928235294117646</v>
      </c>
    </row>
    <row r="100" spans="1:7" s="6" customFormat="1" ht="15" customHeight="1" x14ac:dyDescent="0.2">
      <c r="A100" s="42" t="s">
        <v>98</v>
      </c>
      <c r="B100" s="67">
        <v>734</v>
      </c>
      <c r="C100" s="67">
        <v>0</v>
      </c>
      <c r="D100" s="67">
        <v>0</v>
      </c>
      <c r="E100" s="67">
        <v>0</v>
      </c>
      <c r="F100" s="62">
        <f t="shared" si="45"/>
        <v>0</v>
      </c>
      <c r="G100" s="72" t="e">
        <f t="shared" si="44"/>
        <v>#DIV/0!</v>
      </c>
    </row>
    <row r="101" spans="1:7" ht="18" customHeight="1" x14ac:dyDescent="0.2"/>
    <row r="102" spans="1:7" ht="18" customHeight="1" thickBot="1" x14ac:dyDescent="0.25"/>
    <row r="103" spans="1:7" s="1" customFormat="1" ht="56.25" customHeight="1" thickBot="1" x14ac:dyDescent="0.25">
      <c r="A103" s="47" t="s">
        <v>411</v>
      </c>
      <c r="B103" s="241" t="s">
        <v>414</v>
      </c>
      <c r="C103" s="242"/>
      <c r="D103" s="242"/>
      <c r="E103" s="242"/>
      <c r="F103" s="242"/>
      <c r="G103" s="242"/>
    </row>
    <row r="104" spans="1:7" ht="32.25" thickBot="1" x14ac:dyDescent="0.25">
      <c r="A104" s="25" t="s">
        <v>0</v>
      </c>
      <c r="B104" s="8" t="s">
        <v>362</v>
      </c>
      <c r="C104" s="8" t="s">
        <v>406</v>
      </c>
      <c r="D104" s="8" t="s">
        <v>407</v>
      </c>
      <c r="E104" s="8" t="s">
        <v>408</v>
      </c>
      <c r="F104" s="8" t="s">
        <v>82</v>
      </c>
      <c r="G104" s="27" t="s">
        <v>83</v>
      </c>
    </row>
    <row r="105" spans="1:7" s="6" customFormat="1" ht="16.5" thickBot="1" x14ac:dyDescent="0.3">
      <c r="A105" s="74" t="s">
        <v>96</v>
      </c>
      <c r="B105" s="75">
        <f>SUM(B106:B114)</f>
        <v>676824</v>
      </c>
      <c r="C105" s="75">
        <f>SUM(C106:C114)</f>
        <v>1436990</v>
      </c>
      <c r="D105" s="75">
        <f>SUM(D106:D114)</f>
        <v>1436990</v>
      </c>
      <c r="E105" s="75">
        <f>SUM(E106:E114)</f>
        <v>806849.69999999984</v>
      </c>
      <c r="F105" s="76">
        <f>E105/B105</f>
        <v>1.1921115385979217</v>
      </c>
      <c r="G105" s="77">
        <f>E105/D105</f>
        <v>0.56148595327733652</v>
      </c>
    </row>
    <row r="106" spans="1:7" s="6" customFormat="1" ht="15" customHeight="1" x14ac:dyDescent="0.2">
      <c r="A106" s="64" t="s">
        <v>91</v>
      </c>
      <c r="B106" s="66">
        <v>18816.7</v>
      </c>
      <c r="C106" s="69">
        <v>42196</v>
      </c>
      <c r="D106" s="69">
        <v>42196</v>
      </c>
      <c r="E106" s="66">
        <v>22547.4</v>
      </c>
      <c r="F106" s="63">
        <f>E106/B106</f>
        <v>1.1982653706547908</v>
      </c>
      <c r="G106" s="71">
        <f>E106/D106</f>
        <v>0.53434922741492086</v>
      </c>
    </row>
    <row r="107" spans="1:7" s="6" customFormat="1" ht="15" customHeight="1" x14ac:dyDescent="0.2">
      <c r="A107" s="42" t="s">
        <v>92</v>
      </c>
      <c r="B107" s="67">
        <v>0</v>
      </c>
      <c r="C107" s="70">
        <v>0</v>
      </c>
      <c r="D107" s="70">
        <v>0</v>
      </c>
      <c r="E107" s="67">
        <v>0</v>
      </c>
      <c r="F107" s="62" t="e">
        <f t="shared" ref="F107:F114" si="46">E107/B107</f>
        <v>#DIV/0!</v>
      </c>
      <c r="G107" s="72" t="e">
        <f t="shared" ref="G107:G114" si="47">E107/D107</f>
        <v>#DIV/0!</v>
      </c>
    </row>
    <row r="108" spans="1:7" s="6" customFormat="1" ht="15" customHeight="1" x14ac:dyDescent="0.2">
      <c r="A108" s="42" t="s">
        <v>93</v>
      </c>
      <c r="B108" s="67">
        <v>15895.41</v>
      </c>
      <c r="C108" s="70">
        <v>42222</v>
      </c>
      <c r="D108" s="70">
        <v>42222</v>
      </c>
      <c r="E108" s="67">
        <v>28822.43</v>
      </c>
      <c r="F108" s="62">
        <f t="shared" si="46"/>
        <v>1.8132548955956469</v>
      </c>
      <c r="G108" s="72">
        <f t="shared" si="47"/>
        <v>0.68264009284259397</v>
      </c>
    </row>
    <row r="109" spans="1:7" s="6" customFormat="1" ht="15" customHeight="1" x14ac:dyDescent="0.2">
      <c r="A109" s="42" t="s">
        <v>94</v>
      </c>
      <c r="B109" s="67" t="s">
        <v>97</v>
      </c>
      <c r="C109" s="70" t="s">
        <v>97</v>
      </c>
      <c r="D109" s="70" t="s">
        <v>97</v>
      </c>
      <c r="E109" s="67" t="s">
        <v>97</v>
      </c>
      <c r="F109" s="68" t="s">
        <v>97</v>
      </c>
      <c r="G109" s="73" t="s">
        <v>97</v>
      </c>
    </row>
    <row r="110" spans="1:7" s="6" customFormat="1" ht="15" customHeight="1" x14ac:dyDescent="0.2">
      <c r="A110" s="42" t="s">
        <v>110</v>
      </c>
      <c r="B110" s="67">
        <v>594892.61</v>
      </c>
      <c r="C110" s="70">
        <v>1246157</v>
      </c>
      <c r="D110" s="70">
        <v>1246157</v>
      </c>
      <c r="E110" s="67">
        <v>700195.21</v>
      </c>
      <c r="F110" s="62">
        <f t="shared" ref="F110" si="48">E110/B110</f>
        <v>1.1770111079376158</v>
      </c>
      <c r="G110" s="72">
        <f t="shared" ref="G110" si="49">E110/D110</f>
        <v>0.5618836230105837</v>
      </c>
    </row>
    <row r="111" spans="1:7" s="6" customFormat="1" ht="15" customHeight="1" x14ac:dyDescent="0.2">
      <c r="A111" s="42" t="s">
        <v>111</v>
      </c>
      <c r="B111" s="67">
        <v>8980.2199999999993</v>
      </c>
      <c r="C111" s="70">
        <v>19844</v>
      </c>
      <c r="D111" s="70">
        <v>19844</v>
      </c>
      <c r="E111" s="67">
        <v>14088.38</v>
      </c>
      <c r="F111" s="62">
        <f t="shared" si="46"/>
        <v>1.5688234809392199</v>
      </c>
      <c r="G111" s="72">
        <f t="shared" si="47"/>
        <v>0.70995666196331386</v>
      </c>
    </row>
    <row r="112" spans="1:7" s="6" customFormat="1" ht="15" customHeight="1" x14ac:dyDescent="0.2">
      <c r="A112" s="42" t="s">
        <v>112</v>
      </c>
      <c r="B112" s="67">
        <v>37639.06</v>
      </c>
      <c r="C112" s="70">
        <v>82896</v>
      </c>
      <c r="D112" s="70">
        <v>82896</v>
      </c>
      <c r="E112" s="67">
        <v>39091.96</v>
      </c>
      <c r="F112" s="62">
        <f t="shared" si="46"/>
        <v>1.03860085772599</v>
      </c>
      <c r="G112" s="72">
        <f t="shared" si="47"/>
        <v>0.47157836325033775</v>
      </c>
    </row>
    <row r="113" spans="1:7" s="6" customFormat="1" ht="15" customHeight="1" x14ac:dyDescent="0.2">
      <c r="A113" s="42" t="s">
        <v>113</v>
      </c>
      <c r="B113" s="67">
        <v>0</v>
      </c>
      <c r="C113" s="70">
        <v>275</v>
      </c>
      <c r="D113" s="70">
        <v>275</v>
      </c>
      <c r="E113" s="67">
        <v>313.5</v>
      </c>
      <c r="F113" s="62" t="e">
        <f t="shared" si="46"/>
        <v>#DIV/0!</v>
      </c>
      <c r="G113" s="72">
        <f t="shared" si="47"/>
        <v>1.1399999999999999</v>
      </c>
    </row>
    <row r="114" spans="1:7" s="6" customFormat="1" ht="15" customHeight="1" x14ac:dyDescent="0.2">
      <c r="A114" s="42" t="s">
        <v>95</v>
      </c>
      <c r="B114" s="67">
        <v>600</v>
      </c>
      <c r="C114" s="70">
        <v>3400</v>
      </c>
      <c r="D114" s="70">
        <v>3400</v>
      </c>
      <c r="E114" s="67">
        <v>1790.82</v>
      </c>
      <c r="F114" s="62">
        <f t="shared" si="46"/>
        <v>2.9846999999999997</v>
      </c>
      <c r="G114" s="72">
        <f t="shared" si="47"/>
        <v>0.52671176470588232</v>
      </c>
    </row>
    <row r="115" spans="1:7" ht="18" customHeight="1" x14ac:dyDescent="0.2"/>
    <row r="116" spans="1:7" ht="18" customHeight="1" thickBot="1" x14ac:dyDescent="0.25"/>
    <row r="117" spans="1:7" s="1" customFormat="1" ht="56.25" customHeight="1" thickBot="1" x14ac:dyDescent="0.25">
      <c r="A117" s="47" t="s">
        <v>411</v>
      </c>
      <c r="B117" s="241" t="s">
        <v>415</v>
      </c>
      <c r="C117" s="242"/>
      <c r="D117" s="242"/>
      <c r="E117" s="242"/>
      <c r="F117" s="242"/>
      <c r="G117" s="242"/>
    </row>
    <row r="118" spans="1:7" ht="32.25" thickBot="1" x14ac:dyDescent="0.25">
      <c r="A118" s="25" t="s">
        <v>0</v>
      </c>
      <c r="B118" s="8" t="s">
        <v>362</v>
      </c>
      <c r="C118" s="8" t="s">
        <v>406</v>
      </c>
      <c r="D118" s="8" t="s">
        <v>407</v>
      </c>
      <c r="E118" s="8" t="s">
        <v>408</v>
      </c>
      <c r="F118" s="8" t="s">
        <v>82</v>
      </c>
      <c r="G118" s="27" t="s">
        <v>83</v>
      </c>
    </row>
    <row r="119" spans="1:7" s="6" customFormat="1" ht="15" customHeight="1" x14ac:dyDescent="0.25">
      <c r="A119" s="86" t="s">
        <v>99</v>
      </c>
      <c r="B119" s="146">
        <f t="shared" ref="B119" si="50">B120+B122</f>
        <v>676824</v>
      </c>
      <c r="C119" s="146">
        <f t="shared" ref="C119:E119" si="51">C120+C122</f>
        <v>1436990</v>
      </c>
      <c r="D119" s="146">
        <f t="shared" ref="D119" si="52">D120+D122</f>
        <v>1436990</v>
      </c>
      <c r="E119" s="146">
        <f t="shared" si="51"/>
        <v>806849.7</v>
      </c>
      <c r="F119" s="87">
        <f>E119/B119</f>
        <v>1.192111538597922</v>
      </c>
      <c r="G119" s="88">
        <f t="shared" ref="G119:G121" si="53">E119/D119</f>
        <v>0.56148595327733664</v>
      </c>
    </row>
    <row r="120" spans="1:7" s="6" customFormat="1" ht="15" customHeight="1" x14ac:dyDescent="0.2">
      <c r="A120" s="79" t="s">
        <v>100</v>
      </c>
      <c r="B120" s="80">
        <f t="shared" ref="B120:E120" si="54">B121</f>
        <v>676824</v>
      </c>
      <c r="C120" s="80">
        <f t="shared" si="54"/>
        <v>1436990</v>
      </c>
      <c r="D120" s="80">
        <f t="shared" si="54"/>
        <v>1436990</v>
      </c>
      <c r="E120" s="80">
        <f t="shared" si="54"/>
        <v>806849.7</v>
      </c>
      <c r="F120" s="81">
        <f t="shared" ref="F120:F121" si="55">E120/B120</f>
        <v>1.192111538597922</v>
      </c>
      <c r="G120" s="82">
        <f t="shared" si="53"/>
        <v>0.56148595327733664</v>
      </c>
    </row>
    <row r="121" spans="1:7" s="6" customFormat="1" ht="15" customHeight="1" x14ac:dyDescent="0.2">
      <c r="A121" s="42" t="s">
        <v>101</v>
      </c>
      <c r="B121" s="69">
        <v>676824</v>
      </c>
      <c r="C121" s="69">
        <v>1436990</v>
      </c>
      <c r="D121" s="69">
        <v>1436990</v>
      </c>
      <c r="E121" s="69">
        <v>806849.7</v>
      </c>
      <c r="F121" s="84">
        <f t="shared" si="55"/>
        <v>1.192111538597922</v>
      </c>
      <c r="G121" s="85">
        <f t="shared" si="53"/>
        <v>0.56148595327733664</v>
      </c>
    </row>
    <row r="122" spans="1:7" s="6" customFormat="1" ht="15" customHeight="1" x14ac:dyDescent="0.2">
      <c r="A122" s="79" t="s">
        <v>102</v>
      </c>
      <c r="B122" s="80">
        <f t="shared" ref="B122:E122" si="56">B123</f>
        <v>0</v>
      </c>
      <c r="C122" s="80">
        <f t="shared" si="56"/>
        <v>0</v>
      </c>
      <c r="D122" s="80">
        <f t="shared" si="56"/>
        <v>0</v>
      </c>
      <c r="E122" s="80">
        <f t="shared" si="56"/>
        <v>0</v>
      </c>
      <c r="F122" s="81" t="e">
        <f t="shared" ref="F122:F123" si="57">E122/B122</f>
        <v>#DIV/0!</v>
      </c>
      <c r="G122" s="82" t="e">
        <f t="shared" ref="G122:G123" si="58">E122/D122</f>
        <v>#DIV/0!</v>
      </c>
    </row>
    <row r="123" spans="1:7" s="6" customFormat="1" ht="15" customHeight="1" x14ac:dyDescent="0.2">
      <c r="A123" s="83" t="s">
        <v>103</v>
      </c>
      <c r="B123" s="145">
        <v>0</v>
      </c>
      <c r="C123" s="145">
        <v>0</v>
      </c>
      <c r="D123" s="145">
        <v>0</v>
      </c>
      <c r="E123" s="145">
        <v>0</v>
      </c>
      <c r="F123" s="84" t="e">
        <f t="shared" si="57"/>
        <v>#DIV/0!</v>
      </c>
      <c r="G123" s="85" t="e">
        <f t="shared" si="58"/>
        <v>#DIV/0!</v>
      </c>
    </row>
    <row r="126" spans="1:7" x14ac:dyDescent="0.2">
      <c r="B126" s="113"/>
    </row>
    <row r="127" spans="1:7" x14ac:dyDescent="0.2">
      <c r="C127" s="113"/>
      <c r="E127" s="117"/>
    </row>
  </sheetData>
  <mergeCells count="5">
    <mergeCell ref="B1:G1"/>
    <mergeCell ref="B88:G88"/>
    <mergeCell ref="B117:G117"/>
    <mergeCell ref="B31:G31"/>
    <mergeCell ref="B103:G103"/>
  </mergeCells>
  <pageMargins left="0.25" right="0.25" top="0.75" bottom="0.75" header="0.3" footer="0.3"/>
  <pageSetup paperSize="9" scale="55" fitToHeight="0" orientation="portrait" r:id="rId1"/>
  <rowBreaks count="3" manualBreakCount="3">
    <brk id="29" max="16383" man="1"/>
    <brk id="87" max="16383" man="1"/>
    <brk id="1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92F3-5C69-403A-822F-7495FA262161}">
  <dimension ref="A1:G7"/>
  <sheetViews>
    <sheetView workbookViewId="0">
      <selection activeCell="B1" sqref="B1:G1"/>
    </sheetView>
  </sheetViews>
  <sheetFormatPr defaultRowHeight="15" x14ac:dyDescent="0.25"/>
  <cols>
    <col min="1" max="1" width="24" customWidth="1"/>
    <col min="2" max="2" width="10" customWidth="1"/>
    <col min="3" max="3" width="7.85546875" customWidth="1"/>
    <col min="4" max="4" width="7.5703125" customWidth="1"/>
    <col min="5" max="5" width="15.5703125" customWidth="1"/>
    <col min="6" max="6" width="11" customWidth="1"/>
    <col min="7" max="7" width="8.5703125" customWidth="1"/>
  </cols>
  <sheetData>
    <row r="1" spans="1:7" ht="54" customHeight="1" thickBot="1" x14ac:dyDescent="0.3">
      <c r="A1" s="47" t="s">
        <v>411</v>
      </c>
      <c r="B1" s="241" t="s">
        <v>426</v>
      </c>
      <c r="C1" s="242"/>
      <c r="D1" s="242"/>
      <c r="E1" s="242"/>
      <c r="F1" s="242"/>
      <c r="G1" s="242"/>
    </row>
    <row r="2" spans="1:7" ht="63.75" thickBot="1" x14ac:dyDescent="0.3">
      <c r="A2" s="78" t="s">
        <v>0</v>
      </c>
      <c r="B2" s="8" t="s">
        <v>361</v>
      </c>
      <c r="C2" s="8" t="s">
        <v>359</v>
      </c>
      <c r="D2" s="8" t="s">
        <v>360</v>
      </c>
      <c r="E2" s="8" t="s">
        <v>362</v>
      </c>
      <c r="F2" s="8" t="s">
        <v>82</v>
      </c>
      <c r="G2" s="27" t="s">
        <v>83</v>
      </c>
    </row>
    <row r="3" spans="1:7" ht="15.75" x14ac:dyDescent="0.25">
      <c r="A3" s="89" t="s">
        <v>105</v>
      </c>
      <c r="B3" s="147">
        <f>B4</f>
        <v>2151.1400000000031</v>
      </c>
      <c r="C3" s="166">
        <f t="shared" ref="C3:E3" si="0">C4</f>
        <v>0</v>
      </c>
      <c r="D3" s="166">
        <f t="shared" si="0"/>
        <v>0</v>
      </c>
      <c r="E3" s="166">
        <f t="shared" si="0"/>
        <v>2430.7999999999993</v>
      </c>
      <c r="F3" s="167">
        <f>E3/B3</f>
        <v>1.1300054854635198</v>
      </c>
      <c r="G3" s="168" t="e">
        <f t="shared" ref="G3:G7" si="1">E3/D3</f>
        <v>#DIV/0!</v>
      </c>
    </row>
    <row r="4" spans="1:7" x14ac:dyDescent="0.25">
      <c r="A4" s="90" t="s">
        <v>106</v>
      </c>
      <c r="B4" s="148">
        <f>B5</f>
        <v>2151.1400000000031</v>
      </c>
      <c r="C4" s="169">
        <f>C5</f>
        <v>0</v>
      </c>
      <c r="D4" s="169">
        <f>D5</f>
        <v>0</v>
      </c>
      <c r="E4" s="169">
        <f>E5</f>
        <v>2430.7999999999993</v>
      </c>
      <c r="F4" s="170">
        <f t="shared" ref="F4:F7" si="2">E4/B4</f>
        <v>1.1300054854635198</v>
      </c>
      <c r="G4" s="171" t="e">
        <f t="shared" si="1"/>
        <v>#DIV/0!</v>
      </c>
    </row>
    <row r="5" spans="1:7" x14ac:dyDescent="0.25">
      <c r="A5" s="79" t="s">
        <v>109</v>
      </c>
      <c r="B5" s="80">
        <f>B6+B7</f>
        <v>2151.1400000000031</v>
      </c>
      <c r="C5" s="172">
        <f>C6+C7</f>
        <v>0</v>
      </c>
      <c r="D5" s="172">
        <f>D6+D7</f>
        <v>0</v>
      </c>
      <c r="E5" s="172">
        <f>E6+E7</f>
        <v>2430.7999999999993</v>
      </c>
      <c r="F5" s="173">
        <f t="shared" si="2"/>
        <v>1.1300054854635198</v>
      </c>
      <c r="G5" s="174" t="e">
        <f t="shared" si="1"/>
        <v>#DIV/0!</v>
      </c>
    </row>
    <row r="6" spans="1:7" x14ac:dyDescent="0.25">
      <c r="A6" s="83" t="s">
        <v>107</v>
      </c>
      <c r="B6" s="145">
        <v>25014.240000000002</v>
      </c>
      <c r="C6" s="175">
        <v>0</v>
      </c>
      <c r="D6" s="175">
        <v>0</v>
      </c>
      <c r="E6" s="175">
        <v>32026.35</v>
      </c>
      <c r="F6" s="176">
        <f t="shared" si="2"/>
        <v>1.2803247270354805</v>
      </c>
      <c r="G6" s="177" t="e">
        <f t="shared" si="1"/>
        <v>#DIV/0!</v>
      </c>
    </row>
    <row r="7" spans="1:7" x14ac:dyDescent="0.25">
      <c r="A7" s="42" t="s">
        <v>108</v>
      </c>
      <c r="B7" s="70">
        <v>-22863.1</v>
      </c>
      <c r="C7" s="178">
        <v>0</v>
      </c>
      <c r="D7" s="178">
        <v>0</v>
      </c>
      <c r="E7" s="178">
        <v>-29595.55</v>
      </c>
      <c r="F7" s="176">
        <f t="shared" si="2"/>
        <v>1.2944679417926703</v>
      </c>
      <c r="G7" s="177" t="e">
        <f t="shared" si="1"/>
        <v>#DIV/0!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CAB6-47C5-4419-BB74-E7213C2D994F}">
  <sheetPr>
    <pageSetUpPr fitToPage="1"/>
  </sheetPr>
  <dimension ref="A1:IA369"/>
  <sheetViews>
    <sheetView topLeftCell="E1" zoomScale="130" zoomScaleNormal="130" workbookViewId="0">
      <selection activeCell="AC84" sqref="AC83:AC84"/>
    </sheetView>
  </sheetViews>
  <sheetFormatPr defaultColWidth="8.85546875" defaultRowHeight="15.75" x14ac:dyDescent="0.25"/>
  <cols>
    <col min="1" max="2" width="4.7109375" style="95" customWidth="1"/>
    <col min="3" max="4" width="33.7109375" style="95" customWidth="1"/>
    <col min="5" max="5" width="41.140625" style="95" customWidth="1"/>
    <col min="6" max="11" width="9.28515625" style="136" customWidth="1"/>
    <col min="12" max="13" width="6" style="133" customWidth="1"/>
    <col min="14" max="14" width="0" style="95" hidden="1" customWidth="1"/>
    <col min="15" max="15" width="11.7109375" style="95" hidden="1" customWidth="1"/>
    <col min="16" max="18" width="0" style="95" hidden="1" customWidth="1"/>
    <col min="19" max="16384" width="8.85546875" style="95"/>
  </cols>
  <sheetData>
    <row r="1" spans="1:235" ht="44.25" customHeight="1" thickBot="1" x14ac:dyDescent="0.3">
      <c r="A1" s="328" t="s">
        <v>421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235" ht="37.5" customHeight="1" thickBot="1" x14ac:dyDescent="0.3">
      <c r="A2" s="329" t="s">
        <v>273</v>
      </c>
      <c r="B2" s="329"/>
      <c r="C2" s="329"/>
      <c r="D2" s="329"/>
      <c r="E2" s="330"/>
      <c r="F2" s="331" t="s">
        <v>423</v>
      </c>
      <c r="G2" s="332"/>
      <c r="H2" s="331" t="s">
        <v>424</v>
      </c>
      <c r="I2" s="332"/>
      <c r="J2" s="331" t="s">
        <v>425</v>
      </c>
      <c r="K2" s="333"/>
      <c r="L2" s="334" t="s">
        <v>314</v>
      </c>
      <c r="M2" s="328"/>
    </row>
    <row r="3" spans="1:235" ht="22.15" customHeight="1" thickBot="1" x14ac:dyDescent="0.3">
      <c r="A3" s="296" t="s">
        <v>139</v>
      </c>
      <c r="B3" s="349"/>
      <c r="C3" s="349"/>
      <c r="D3" s="349"/>
      <c r="E3" s="350"/>
      <c r="F3" s="351">
        <v>1436990</v>
      </c>
      <c r="G3" s="352"/>
      <c r="H3" s="343">
        <v>1436990</v>
      </c>
      <c r="I3" s="344"/>
      <c r="J3" s="345">
        <v>806849.7</v>
      </c>
      <c r="K3" s="346"/>
      <c r="L3" s="353">
        <f>J3/F3</f>
        <v>0.56148595327733664</v>
      </c>
      <c r="M3" s="354"/>
      <c r="N3" s="179"/>
      <c r="O3" s="180"/>
      <c r="P3" s="180"/>
      <c r="Q3" s="180"/>
      <c r="R3" s="180"/>
      <c r="S3" s="180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</row>
    <row r="4" spans="1:235" ht="22.15" customHeight="1" thickBot="1" x14ac:dyDescent="0.3">
      <c r="A4" s="181"/>
      <c r="B4" s="355" t="s">
        <v>140</v>
      </c>
      <c r="C4" s="355"/>
      <c r="D4" s="355"/>
      <c r="E4" s="355"/>
      <c r="F4" s="343">
        <v>1436990</v>
      </c>
      <c r="G4" s="344"/>
      <c r="H4" s="343">
        <v>1436990</v>
      </c>
      <c r="I4" s="344"/>
      <c r="J4" s="345">
        <v>806849.7</v>
      </c>
      <c r="K4" s="346"/>
      <c r="L4" s="356">
        <f>J4/F4</f>
        <v>0.56148595327733664</v>
      </c>
      <c r="M4" s="357"/>
      <c r="N4" s="182"/>
      <c r="O4" s="180"/>
      <c r="P4" s="180"/>
      <c r="Q4" s="180"/>
      <c r="R4" s="180"/>
      <c r="S4" s="180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</row>
    <row r="5" spans="1:235" ht="22.15" customHeight="1" x14ac:dyDescent="0.25">
      <c r="A5" s="181"/>
      <c r="B5" s="342" t="s">
        <v>141</v>
      </c>
      <c r="C5" s="342"/>
      <c r="D5" s="342"/>
      <c r="E5" s="342"/>
      <c r="F5" s="343">
        <v>1436990</v>
      </c>
      <c r="G5" s="344"/>
      <c r="H5" s="343">
        <v>1436990</v>
      </c>
      <c r="I5" s="344"/>
      <c r="J5" s="345">
        <v>806849.7</v>
      </c>
      <c r="K5" s="346"/>
      <c r="L5" s="347">
        <f>J5/F5</f>
        <v>0.56148595327733664</v>
      </c>
      <c r="M5" s="348"/>
      <c r="N5" s="182"/>
      <c r="O5" s="180"/>
      <c r="P5" s="180"/>
      <c r="Q5" s="180"/>
      <c r="R5" s="180"/>
      <c r="S5" s="180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</row>
    <row r="6" spans="1:235" ht="18" customHeight="1" x14ac:dyDescent="0.25">
      <c r="A6" s="179"/>
      <c r="B6" s="179"/>
      <c r="C6" s="179"/>
      <c r="D6" s="179"/>
      <c r="E6" s="179"/>
      <c r="F6" s="183"/>
      <c r="G6" s="183"/>
      <c r="H6" s="183"/>
      <c r="I6" s="183"/>
      <c r="J6" s="183"/>
      <c r="K6" s="183"/>
      <c r="L6" s="184"/>
      <c r="M6" s="184"/>
      <c r="N6" s="179"/>
      <c r="O6" s="180"/>
      <c r="P6" s="180"/>
      <c r="Q6" s="180"/>
      <c r="R6" s="180"/>
      <c r="S6" s="180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</row>
    <row r="7" spans="1:235" ht="18" customHeight="1" thickBot="1" x14ac:dyDescent="0.3">
      <c r="A7" s="118"/>
      <c r="B7" s="118"/>
      <c r="C7" s="118"/>
      <c r="D7" s="118"/>
      <c r="E7" s="118"/>
      <c r="F7" s="139"/>
      <c r="G7" s="139"/>
      <c r="H7" s="139"/>
      <c r="I7" s="139"/>
      <c r="J7" s="139"/>
      <c r="K7" s="139"/>
      <c r="L7" s="140"/>
      <c r="M7" s="140"/>
      <c r="N7" s="96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</row>
    <row r="8" spans="1:235" ht="44.25" customHeight="1" thickBot="1" x14ac:dyDescent="0.3">
      <c r="A8" s="341" t="s">
        <v>422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</row>
    <row r="9" spans="1:235" ht="45" customHeight="1" thickBot="1" x14ac:dyDescent="0.3">
      <c r="A9" s="335" t="s">
        <v>273</v>
      </c>
      <c r="B9" s="335"/>
      <c r="C9" s="335"/>
      <c r="D9" s="335"/>
      <c r="E9" s="336"/>
      <c r="F9" s="337" t="s">
        <v>423</v>
      </c>
      <c r="G9" s="338"/>
      <c r="H9" s="337" t="s">
        <v>424</v>
      </c>
      <c r="I9" s="338"/>
      <c r="J9" s="337" t="s">
        <v>425</v>
      </c>
      <c r="K9" s="339"/>
      <c r="L9" s="340" t="s">
        <v>314</v>
      </c>
      <c r="M9" s="341"/>
    </row>
    <row r="10" spans="1:235" ht="22.15" customHeight="1" x14ac:dyDescent="0.25">
      <c r="A10" s="296" t="s">
        <v>139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96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</row>
    <row r="11" spans="1:235" ht="22.15" customHeight="1" x14ac:dyDescent="0.25">
      <c r="A11" s="179"/>
      <c r="B11" s="292" t="s">
        <v>140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96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</row>
    <row r="12" spans="1:235" ht="22.15" customHeight="1" x14ac:dyDescent="0.25">
      <c r="A12" s="179"/>
      <c r="B12" s="302" t="s">
        <v>141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96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</row>
    <row r="13" spans="1:235" ht="18" customHeight="1" x14ac:dyDescent="0.25">
      <c r="A13" s="179"/>
      <c r="B13" s="244" t="s">
        <v>142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96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</row>
    <row r="14" spans="1:235" ht="18" customHeight="1" x14ac:dyDescent="0.25">
      <c r="A14" s="179"/>
      <c r="B14" s="275" t="s">
        <v>114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96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</row>
    <row r="15" spans="1:235" ht="18" customHeight="1" x14ac:dyDescent="0.25">
      <c r="A15" s="179"/>
      <c r="B15" s="281" t="s">
        <v>115</v>
      </c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96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</row>
    <row r="16" spans="1:235" s="102" customFormat="1" ht="12.75" x14ac:dyDescent="0.25">
      <c r="A16" s="248" t="s">
        <v>117</v>
      </c>
      <c r="B16" s="249"/>
      <c r="C16" s="250" t="s">
        <v>143</v>
      </c>
      <c r="D16" s="250"/>
      <c r="E16" s="250"/>
      <c r="F16" s="251">
        <v>2800</v>
      </c>
      <c r="G16" s="304"/>
      <c r="H16" s="251">
        <v>2800</v>
      </c>
      <c r="I16" s="304"/>
      <c r="J16" s="253">
        <v>1932.07</v>
      </c>
      <c r="K16" s="254"/>
      <c r="L16" s="255">
        <f t="shared" ref="L16:L42" si="0">J16/F16</f>
        <v>0.690025</v>
      </c>
      <c r="M16" s="256"/>
      <c r="N16" s="100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</row>
    <row r="17" spans="1:235" s="102" customFormat="1" ht="12.75" x14ac:dyDescent="0.25">
      <c r="A17" s="248" t="s">
        <v>118</v>
      </c>
      <c r="B17" s="249"/>
      <c r="C17" s="250" t="s">
        <v>144</v>
      </c>
      <c r="D17" s="250"/>
      <c r="E17" s="250"/>
      <c r="F17" s="251">
        <v>1500</v>
      </c>
      <c r="G17" s="304"/>
      <c r="H17" s="251">
        <v>1500</v>
      </c>
      <c r="I17" s="304"/>
      <c r="J17" s="253">
        <v>70</v>
      </c>
      <c r="K17" s="254"/>
      <c r="L17" s="255">
        <f t="shared" si="0"/>
        <v>4.6666666666666669E-2</v>
      </c>
      <c r="M17" s="256"/>
      <c r="N17" s="100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</row>
    <row r="18" spans="1:235" s="102" customFormat="1" ht="12.75" x14ac:dyDescent="0.25">
      <c r="A18" s="248" t="s">
        <v>119</v>
      </c>
      <c r="B18" s="249"/>
      <c r="C18" s="250" t="s">
        <v>145</v>
      </c>
      <c r="D18" s="250"/>
      <c r="E18" s="250"/>
      <c r="F18" s="251">
        <v>300</v>
      </c>
      <c r="G18" s="304"/>
      <c r="H18" s="251">
        <v>300</v>
      </c>
      <c r="I18" s="304"/>
      <c r="J18" s="253">
        <v>0</v>
      </c>
      <c r="K18" s="254"/>
      <c r="L18" s="255">
        <f t="shared" si="0"/>
        <v>0</v>
      </c>
      <c r="M18" s="256"/>
      <c r="N18" s="100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</row>
    <row r="19" spans="1:235" s="102" customFormat="1" ht="13.5" customHeight="1" x14ac:dyDescent="0.25">
      <c r="A19" s="185"/>
      <c r="B19" s="185"/>
      <c r="C19" s="257" t="s">
        <v>116</v>
      </c>
      <c r="D19" s="257"/>
      <c r="E19" s="257"/>
      <c r="F19" s="260">
        <f>SUM(F16:G18)</f>
        <v>4600</v>
      </c>
      <c r="G19" s="261"/>
      <c r="H19" s="260">
        <f>SUM(H16:I18)</f>
        <v>4600</v>
      </c>
      <c r="I19" s="261"/>
      <c r="J19" s="260">
        <f>SUM(J16:K18)</f>
        <v>2002.07</v>
      </c>
      <c r="K19" s="261"/>
      <c r="L19" s="262">
        <f t="shared" si="0"/>
        <v>0.43523260869565217</v>
      </c>
      <c r="M19" s="263"/>
      <c r="N19" s="103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</row>
    <row r="20" spans="1:235" s="102" customFormat="1" ht="12.75" x14ac:dyDescent="0.25">
      <c r="A20" s="248" t="s">
        <v>146</v>
      </c>
      <c r="B20" s="249"/>
      <c r="C20" s="250" t="s">
        <v>147</v>
      </c>
      <c r="D20" s="250"/>
      <c r="E20" s="250"/>
      <c r="F20" s="251">
        <v>6600</v>
      </c>
      <c r="G20" s="304"/>
      <c r="H20" s="251">
        <v>6600</v>
      </c>
      <c r="I20" s="304"/>
      <c r="J20" s="253">
        <v>3927.91</v>
      </c>
      <c r="K20" s="254"/>
      <c r="L20" s="255">
        <f t="shared" si="0"/>
        <v>0.59513787878787872</v>
      </c>
      <c r="M20" s="256"/>
      <c r="N20" s="100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</row>
    <row r="21" spans="1:235" s="102" customFormat="1" ht="12.75" x14ac:dyDescent="0.25">
      <c r="A21" s="248" t="s">
        <v>121</v>
      </c>
      <c r="B21" s="249"/>
      <c r="C21" s="250" t="s">
        <v>148</v>
      </c>
      <c r="D21" s="250"/>
      <c r="E21" s="250"/>
      <c r="F21" s="251">
        <v>29000</v>
      </c>
      <c r="G21" s="304"/>
      <c r="H21" s="251">
        <v>29000</v>
      </c>
      <c r="I21" s="304"/>
      <c r="J21" s="253">
        <v>13770.31</v>
      </c>
      <c r="K21" s="254"/>
      <c r="L21" s="255">
        <f t="shared" si="0"/>
        <v>0.47483827586206895</v>
      </c>
      <c r="M21" s="256"/>
      <c r="N21" s="100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</row>
    <row r="22" spans="1:235" s="102" customFormat="1" ht="12.75" x14ac:dyDescent="0.25">
      <c r="A22" s="248" t="s">
        <v>122</v>
      </c>
      <c r="B22" s="249"/>
      <c r="C22" s="250" t="s">
        <v>271</v>
      </c>
      <c r="D22" s="250"/>
      <c r="E22" s="250"/>
      <c r="F22" s="251">
        <v>1150</v>
      </c>
      <c r="G22" s="304"/>
      <c r="H22" s="251">
        <v>1150</v>
      </c>
      <c r="I22" s="304"/>
      <c r="J22" s="253">
        <v>246.98</v>
      </c>
      <c r="K22" s="254"/>
      <c r="L22" s="255">
        <f t="shared" si="0"/>
        <v>0.21476521739130433</v>
      </c>
      <c r="M22" s="256"/>
      <c r="N22" s="100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</row>
    <row r="23" spans="1:235" s="102" customFormat="1" ht="12.75" x14ac:dyDescent="0.25">
      <c r="A23" s="248" t="s">
        <v>123</v>
      </c>
      <c r="B23" s="249"/>
      <c r="C23" s="250" t="s">
        <v>149</v>
      </c>
      <c r="D23" s="250"/>
      <c r="E23" s="250"/>
      <c r="F23" s="251">
        <v>300</v>
      </c>
      <c r="G23" s="304"/>
      <c r="H23" s="251">
        <v>300</v>
      </c>
      <c r="I23" s="304"/>
      <c r="J23" s="253">
        <v>133.22999999999999</v>
      </c>
      <c r="K23" s="254"/>
      <c r="L23" s="255">
        <f t="shared" si="0"/>
        <v>0.44409999999999994</v>
      </c>
      <c r="M23" s="256"/>
      <c r="N23" s="100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</row>
    <row r="24" spans="1:235" s="102" customFormat="1" ht="12.75" x14ac:dyDescent="0.25">
      <c r="A24" s="248" t="s">
        <v>124</v>
      </c>
      <c r="B24" s="249"/>
      <c r="C24" s="250" t="s">
        <v>150</v>
      </c>
      <c r="D24" s="250"/>
      <c r="E24" s="250"/>
      <c r="F24" s="251">
        <v>700</v>
      </c>
      <c r="G24" s="304"/>
      <c r="H24" s="251">
        <v>700</v>
      </c>
      <c r="I24" s="304"/>
      <c r="J24" s="253">
        <v>0</v>
      </c>
      <c r="K24" s="254"/>
      <c r="L24" s="255">
        <f t="shared" si="0"/>
        <v>0</v>
      </c>
      <c r="M24" s="256"/>
      <c r="N24" s="100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</row>
    <row r="25" spans="1:235" s="102" customFormat="1" ht="13.5" customHeight="1" x14ac:dyDescent="0.25">
      <c r="A25" s="185"/>
      <c r="B25" s="185"/>
      <c r="C25" s="257" t="s">
        <v>120</v>
      </c>
      <c r="D25" s="257"/>
      <c r="E25" s="257"/>
      <c r="F25" s="260">
        <f>SUM(F20:G24)</f>
        <v>37750</v>
      </c>
      <c r="G25" s="261"/>
      <c r="H25" s="260">
        <f>SUM(H20:I24)</f>
        <v>37750</v>
      </c>
      <c r="I25" s="261"/>
      <c r="J25" s="260">
        <f>SUM(J20:K24)</f>
        <v>18078.43</v>
      </c>
      <c r="K25" s="261"/>
      <c r="L25" s="262">
        <f t="shared" si="0"/>
        <v>0.47889880794701989</v>
      </c>
      <c r="M25" s="263"/>
      <c r="N25" s="103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</row>
    <row r="26" spans="1:235" s="102" customFormat="1" ht="12.75" x14ac:dyDescent="0.25">
      <c r="A26" s="248" t="s">
        <v>125</v>
      </c>
      <c r="B26" s="249"/>
      <c r="C26" s="250" t="s">
        <v>151</v>
      </c>
      <c r="D26" s="250"/>
      <c r="E26" s="250"/>
      <c r="F26" s="251">
        <v>2900</v>
      </c>
      <c r="G26" s="304"/>
      <c r="H26" s="251">
        <v>2900</v>
      </c>
      <c r="I26" s="304"/>
      <c r="J26" s="253">
        <v>1115.26</v>
      </c>
      <c r="K26" s="254"/>
      <c r="L26" s="255">
        <f t="shared" si="0"/>
        <v>0.38457241379310342</v>
      </c>
      <c r="M26" s="256"/>
      <c r="N26" s="120">
        <v>4701</v>
      </c>
      <c r="O26" s="121">
        <f>J26+N26</f>
        <v>5816.26</v>
      </c>
      <c r="P26" s="122">
        <f t="shared" ref="P26:P32" si="1">O26/F26</f>
        <v>2.0056068965517242</v>
      </c>
      <c r="Q26" s="123">
        <f>L26-P26</f>
        <v>-1.6210344827586207</v>
      </c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</row>
    <row r="27" spans="1:235" s="102" customFormat="1" ht="12.75" x14ac:dyDescent="0.25">
      <c r="A27" s="248" t="s">
        <v>126</v>
      </c>
      <c r="B27" s="249"/>
      <c r="C27" s="250" t="s">
        <v>152</v>
      </c>
      <c r="D27" s="250"/>
      <c r="E27" s="250"/>
      <c r="F27" s="251">
        <v>4500</v>
      </c>
      <c r="G27" s="304"/>
      <c r="H27" s="251">
        <v>4500</v>
      </c>
      <c r="I27" s="304"/>
      <c r="J27" s="253">
        <v>2651.03</v>
      </c>
      <c r="K27" s="254"/>
      <c r="L27" s="255">
        <f t="shared" si="0"/>
        <v>0.58911777777777785</v>
      </c>
      <c r="M27" s="256"/>
      <c r="N27" s="124"/>
      <c r="O27" s="121">
        <f>J27+N26</f>
        <v>7352.0300000000007</v>
      </c>
      <c r="P27" s="122">
        <f t="shared" si="1"/>
        <v>1.6337844444444445</v>
      </c>
      <c r="Q27" s="123">
        <f t="shared" ref="Q27:Q32" si="2">L27-P27</f>
        <v>-1.0446666666666666</v>
      </c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</row>
    <row r="28" spans="1:235" s="102" customFormat="1" ht="12.75" x14ac:dyDescent="0.25">
      <c r="A28" s="248" t="s">
        <v>127</v>
      </c>
      <c r="B28" s="249"/>
      <c r="C28" s="250" t="s">
        <v>153</v>
      </c>
      <c r="D28" s="250"/>
      <c r="E28" s="250"/>
      <c r="F28" s="251">
        <v>3450</v>
      </c>
      <c r="G28" s="304"/>
      <c r="H28" s="251">
        <v>3450</v>
      </c>
      <c r="I28" s="304"/>
      <c r="J28" s="253">
        <v>2949.45</v>
      </c>
      <c r="K28" s="254"/>
      <c r="L28" s="255">
        <f t="shared" si="0"/>
        <v>0.8549130434782608</v>
      </c>
      <c r="M28" s="256"/>
      <c r="N28" s="124"/>
      <c r="O28" s="121">
        <f>J28+N26</f>
        <v>7650.45</v>
      </c>
      <c r="P28" s="122">
        <f t="shared" si="1"/>
        <v>2.2175217391304347</v>
      </c>
      <c r="Q28" s="123">
        <f t="shared" si="2"/>
        <v>-1.3626086956521739</v>
      </c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</row>
    <row r="29" spans="1:235" s="102" customFormat="1" ht="12.75" x14ac:dyDescent="0.25">
      <c r="A29" s="248" t="s">
        <v>128</v>
      </c>
      <c r="B29" s="249"/>
      <c r="C29" s="250" t="s">
        <v>154</v>
      </c>
      <c r="D29" s="250"/>
      <c r="E29" s="250"/>
      <c r="F29" s="251">
        <v>0</v>
      </c>
      <c r="G29" s="304"/>
      <c r="H29" s="251">
        <v>0</v>
      </c>
      <c r="I29" s="304"/>
      <c r="J29" s="253">
        <v>0</v>
      </c>
      <c r="K29" s="254"/>
      <c r="L29" s="255" t="e">
        <f t="shared" si="0"/>
        <v>#DIV/0!</v>
      </c>
      <c r="M29" s="256"/>
      <c r="N29" s="124"/>
      <c r="O29" s="121">
        <f>J29+N26</f>
        <v>4701</v>
      </c>
      <c r="P29" s="122" t="e">
        <f t="shared" si="1"/>
        <v>#DIV/0!</v>
      </c>
      <c r="Q29" s="123" t="e">
        <f t="shared" si="2"/>
        <v>#DIV/0!</v>
      </c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</row>
    <row r="30" spans="1:235" s="102" customFormat="1" ht="12.75" x14ac:dyDescent="0.25">
      <c r="A30" s="248" t="s">
        <v>129</v>
      </c>
      <c r="B30" s="249"/>
      <c r="C30" s="250" t="s">
        <v>155</v>
      </c>
      <c r="D30" s="250"/>
      <c r="E30" s="250"/>
      <c r="F30" s="251">
        <v>2800</v>
      </c>
      <c r="G30" s="304"/>
      <c r="H30" s="251">
        <v>2800</v>
      </c>
      <c r="I30" s="304"/>
      <c r="J30" s="253">
        <v>833.54</v>
      </c>
      <c r="K30" s="254"/>
      <c r="L30" s="255">
        <f t="shared" si="0"/>
        <v>0.29769285714285715</v>
      </c>
      <c r="M30" s="256"/>
      <c r="N30" s="124"/>
      <c r="O30" s="121">
        <f>J30+N26</f>
        <v>5534.54</v>
      </c>
      <c r="P30" s="122">
        <f t="shared" si="1"/>
        <v>1.9766214285714285</v>
      </c>
      <c r="Q30" s="123">
        <f t="shared" si="2"/>
        <v>-1.6789285714285713</v>
      </c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</row>
    <row r="31" spans="1:235" s="102" customFormat="1" ht="12.75" x14ac:dyDescent="0.25">
      <c r="A31" s="248" t="s">
        <v>130</v>
      </c>
      <c r="B31" s="249"/>
      <c r="C31" s="250" t="s">
        <v>156</v>
      </c>
      <c r="D31" s="250"/>
      <c r="E31" s="250"/>
      <c r="F31" s="251">
        <v>3500</v>
      </c>
      <c r="G31" s="304"/>
      <c r="H31" s="251">
        <v>3500</v>
      </c>
      <c r="I31" s="304"/>
      <c r="J31" s="253">
        <v>1033.18</v>
      </c>
      <c r="K31" s="254"/>
      <c r="L31" s="255">
        <f t="shared" si="0"/>
        <v>0.29519428571428574</v>
      </c>
      <c r="M31" s="256"/>
      <c r="N31" s="124"/>
      <c r="O31" s="121">
        <f>J31+N26</f>
        <v>5734.18</v>
      </c>
      <c r="P31" s="122">
        <f t="shared" si="1"/>
        <v>1.6383371428571429</v>
      </c>
      <c r="Q31" s="123">
        <f t="shared" si="2"/>
        <v>-1.3431428571428572</v>
      </c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</row>
    <row r="32" spans="1:235" s="102" customFormat="1" ht="13.5" customHeight="1" x14ac:dyDescent="0.25">
      <c r="A32" s="185"/>
      <c r="B32" s="185"/>
      <c r="C32" s="257" t="s">
        <v>135</v>
      </c>
      <c r="D32" s="257"/>
      <c r="E32" s="257"/>
      <c r="F32" s="260">
        <f t="shared" ref="F32:J32" si="3">SUM(F26:G31)</f>
        <v>17150</v>
      </c>
      <c r="G32" s="261"/>
      <c r="H32" s="260">
        <f t="shared" ref="H32" si="4">SUM(H26:I31)</f>
        <v>17150</v>
      </c>
      <c r="I32" s="261"/>
      <c r="J32" s="260">
        <f t="shared" si="3"/>
        <v>8582.4599999999991</v>
      </c>
      <c r="K32" s="261"/>
      <c r="L32" s="262">
        <f t="shared" si="0"/>
        <v>0.50043498542274045</v>
      </c>
      <c r="M32" s="263"/>
      <c r="N32" s="125"/>
      <c r="O32" s="126">
        <f>J32+N26</f>
        <v>13283.46</v>
      </c>
      <c r="P32" s="127">
        <f t="shared" si="1"/>
        <v>0.7745457725947521</v>
      </c>
      <c r="Q32" s="128">
        <f t="shared" si="2"/>
        <v>-0.27411078717201165</v>
      </c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</row>
    <row r="33" spans="1:235" s="102" customFormat="1" ht="12.75" x14ac:dyDescent="0.25">
      <c r="A33" s="248" t="s">
        <v>131</v>
      </c>
      <c r="B33" s="249"/>
      <c r="C33" s="250" t="s">
        <v>157</v>
      </c>
      <c r="D33" s="250"/>
      <c r="E33" s="250"/>
      <c r="F33" s="251">
        <v>1800</v>
      </c>
      <c r="G33" s="304"/>
      <c r="H33" s="251">
        <v>1800</v>
      </c>
      <c r="I33" s="304"/>
      <c r="J33" s="253">
        <v>624.08000000000004</v>
      </c>
      <c r="K33" s="254"/>
      <c r="L33" s="255">
        <f t="shared" si="0"/>
        <v>0.34671111111111114</v>
      </c>
      <c r="M33" s="256"/>
      <c r="N33" s="100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</row>
    <row r="34" spans="1:235" s="102" customFormat="1" ht="12.75" x14ac:dyDescent="0.25">
      <c r="A34" s="248" t="s">
        <v>132</v>
      </c>
      <c r="B34" s="249"/>
      <c r="C34" s="250" t="s">
        <v>158</v>
      </c>
      <c r="D34" s="250"/>
      <c r="E34" s="250"/>
      <c r="F34" s="251">
        <v>800</v>
      </c>
      <c r="G34" s="304"/>
      <c r="H34" s="251">
        <v>800</v>
      </c>
      <c r="I34" s="304"/>
      <c r="J34" s="253">
        <v>0</v>
      </c>
      <c r="K34" s="254"/>
      <c r="L34" s="255">
        <f t="shared" si="0"/>
        <v>0</v>
      </c>
      <c r="M34" s="256"/>
      <c r="N34" s="100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</row>
    <row r="35" spans="1:235" s="102" customFormat="1" ht="12.75" x14ac:dyDescent="0.25">
      <c r="A35" s="248" t="s">
        <v>133</v>
      </c>
      <c r="B35" s="249"/>
      <c r="C35" s="250" t="s">
        <v>159</v>
      </c>
      <c r="D35" s="250"/>
      <c r="E35" s="250"/>
      <c r="F35" s="251">
        <v>350</v>
      </c>
      <c r="G35" s="304"/>
      <c r="H35" s="251">
        <v>350</v>
      </c>
      <c r="I35" s="304"/>
      <c r="J35" s="253">
        <v>149</v>
      </c>
      <c r="K35" s="254"/>
      <c r="L35" s="255">
        <f t="shared" si="0"/>
        <v>0.42571428571428571</v>
      </c>
      <c r="M35" s="256"/>
      <c r="N35" s="100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</row>
    <row r="36" spans="1:235" s="102" customFormat="1" ht="12.75" x14ac:dyDescent="0.25">
      <c r="A36" s="248" t="s">
        <v>134</v>
      </c>
      <c r="B36" s="249"/>
      <c r="C36" s="250" t="s">
        <v>160</v>
      </c>
      <c r="D36" s="250"/>
      <c r="E36" s="250"/>
      <c r="F36" s="251">
        <v>721</v>
      </c>
      <c r="G36" s="304"/>
      <c r="H36" s="251">
        <v>721</v>
      </c>
      <c r="I36" s="304"/>
      <c r="J36" s="253">
        <v>289.39</v>
      </c>
      <c r="K36" s="254"/>
      <c r="L36" s="255">
        <f t="shared" si="0"/>
        <v>0.40137309292649098</v>
      </c>
      <c r="M36" s="256"/>
      <c r="N36" s="100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</row>
    <row r="37" spans="1:235" s="102" customFormat="1" ht="13.5" customHeight="1" x14ac:dyDescent="0.25">
      <c r="A37" s="186"/>
      <c r="B37" s="187"/>
      <c r="C37" s="257" t="s">
        <v>136</v>
      </c>
      <c r="D37" s="257"/>
      <c r="E37" s="257"/>
      <c r="F37" s="260">
        <f>SUM(F33:G36)</f>
        <v>3671</v>
      </c>
      <c r="G37" s="261"/>
      <c r="H37" s="260">
        <f>SUM(H33:I36)</f>
        <v>3671</v>
      </c>
      <c r="I37" s="261"/>
      <c r="J37" s="260">
        <f t="shared" ref="J37" si="5">SUM(J33:K36)</f>
        <v>1062.47</v>
      </c>
      <c r="K37" s="261"/>
      <c r="L37" s="262">
        <f t="shared" si="0"/>
        <v>0.28942250068101333</v>
      </c>
      <c r="M37" s="263"/>
      <c r="N37" s="103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</row>
    <row r="38" spans="1:235" s="102" customFormat="1" ht="13.5" customHeight="1" x14ac:dyDescent="0.25">
      <c r="A38" s="188"/>
      <c r="B38" s="189"/>
      <c r="C38" s="257" t="s">
        <v>137</v>
      </c>
      <c r="D38" s="257"/>
      <c r="E38" s="257"/>
      <c r="F38" s="260">
        <f t="shared" ref="F38:J38" si="6">SUM(F37,F32,F25,F19)</f>
        <v>63171</v>
      </c>
      <c r="G38" s="261"/>
      <c r="H38" s="260">
        <f t="shared" ref="H38" si="7">SUM(H37,H32,H25,H19)</f>
        <v>63171</v>
      </c>
      <c r="I38" s="261"/>
      <c r="J38" s="260">
        <f t="shared" si="6"/>
        <v>29725.43</v>
      </c>
      <c r="K38" s="261"/>
      <c r="L38" s="262">
        <f t="shared" si="0"/>
        <v>0.4705550015038546</v>
      </c>
      <c r="M38" s="263"/>
      <c r="N38" s="103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</row>
    <row r="39" spans="1:235" s="102" customFormat="1" ht="13.5" customHeight="1" x14ac:dyDescent="0.25">
      <c r="A39" s="188"/>
      <c r="B39" s="190"/>
      <c r="C39" s="257" t="s">
        <v>138</v>
      </c>
      <c r="D39" s="257"/>
      <c r="E39" s="257"/>
      <c r="F39" s="260">
        <f t="shared" ref="F39:J39" si="8">SUM(F38)</f>
        <v>63171</v>
      </c>
      <c r="G39" s="261"/>
      <c r="H39" s="260">
        <f t="shared" ref="H39" si="9">SUM(H38)</f>
        <v>63171</v>
      </c>
      <c r="I39" s="261"/>
      <c r="J39" s="260">
        <f t="shared" si="8"/>
        <v>29725.43</v>
      </c>
      <c r="K39" s="261"/>
      <c r="L39" s="262">
        <f t="shared" si="0"/>
        <v>0.4705550015038546</v>
      </c>
      <c r="M39" s="263"/>
      <c r="N39" s="103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</row>
    <row r="40" spans="1:235" ht="18" customHeight="1" x14ac:dyDescent="0.25">
      <c r="A40" s="191"/>
      <c r="B40" s="325" t="s">
        <v>161</v>
      </c>
      <c r="C40" s="326"/>
      <c r="D40" s="326"/>
      <c r="E40" s="326"/>
      <c r="F40" s="327">
        <f>F39</f>
        <v>63171</v>
      </c>
      <c r="G40" s="327"/>
      <c r="H40" s="327">
        <f>H39</f>
        <v>63171</v>
      </c>
      <c r="I40" s="327"/>
      <c r="J40" s="327">
        <f>J39</f>
        <v>29725.43</v>
      </c>
      <c r="K40" s="327"/>
      <c r="L40" s="268">
        <f t="shared" si="0"/>
        <v>0.4705550015038546</v>
      </c>
      <c r="M40" s="268"/>
      <c r="N40" s="104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</row>
    <row r="41" spans="1:235" ht="18" customHeight="1" x14ac:dyDescent="0.25">
      <c r="A41" s="181"/>
      <c r="B41" s="270" t="s">
        <v>162</v>
      </c>
      <c r="C41" s="270"/>
      <c r="D41" s="270"/>
      <c r="E41" s="270"/>
      <c r="F41" s="272">
        <f>F40</f>
        <v>63171</v>
      </c>
      <c r="G41" s="272"/>
      <c r="H41" s="272">
        <f>H40</f>
        <v>63171</v>
      </c>
      <c r="I41" s="272"/>
      <c r="J41" s="272">
        <f>J40</f>
        <v>29725.43</v>
      </c>
      <c r="K41" s="272"/>
      <c r="L41" s="273">
        <f t="shared" si="0"/>
        <v>0.4705550015038546</v>
      </c>
      <c r="M41" s="273"/>
      <c r="N41" s="116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</row>
    <row r="42" spans="1:235" ht="18" customHeight="1" x14ac:dyDescent="0.25">
      <c r="A42" s="181"/>
      <c r="B42" s="275" t="s">
        <v>163</v>
      </c>
      <c r="C42" s="275"/>
      <c r="D42" s="275"/>
      <c r="E42" s="275"/>
      <c r="F42" s="277">
        <f>F41</f>
        <v>63171</v>
      </c>
      <c r="G42" s="277"/>
      <c r="H42" s="277">
        <f>H41</f>
        <v>63171</v>
      </c>
      <c r="I42" s="277"/>
      <c r="J42" s="277">
        <f>J41</f>
        <v>29725.43</v>
      </c>
      <c r="K42" s="277"/>
      <c r="L42" s="278">
        <f t="shared" si="0"/>
        <v>0.4705550015038546</v>
      </c>
      <c r="M42" s="278"/>
      <c r="N42" s="116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</row>
    <row r="43" spans="1:235" ht="18" customHeight="1" x14ac:dyDescent="0.25">
      <c r="A43" s="129"/>
      <c r="B43" s="119"/>
      <c r="C43" s="119"/>
      <c r="D43" s="119"/>
      <c r="E43" s="119"/>
      <c r="F43" s="134"/>
      <c r="G43" s="134"/>
      <c r="H43" s="134"/>
      <c r="I43" s="134"/>
      <c r="J43" s="134"/>
      <c r="K43" s="134"/>
      <c r="L43" s="130"/>
      <c r="M43" s="130"/>
      <c r="N43" s="116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</row>
    <row r="44" spans="1:235" ht="18" customHeight="1" x14ac:dyDescent="0.25">
      <c r="A44" s="181"/>
      <c r="B44" s="275" t="s">
        <v>164</v>
      </c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96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</row>
    <row r="45" spans="1:235" ht="18" customHeight="1" x14ac:dyDescent="0.25">
      <c r="A45" s="181"/>
      <c r="B45" s="281" t="s">
        <v>115</v>
      </c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96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</row>
    <row r="46" spans="1:235" ht="15.75" customHeight="1" x14ac:dyDescent="0.25">
      <c r="A46" s="248" t="s">
        <v>165</v>
      </c>
      <c r="B46" s="249"/>
      <c r="C46" s="250" t="s">
        <v>166</v>
      </c>
      <c r="D46" s="250"/>
      <c r="E46" s="250"/>
      <c r="F46" s="253">
        <v>5000</v>
      </c>
      <c r="G46" s="254"/>
      <c r="H46" s="253">
        <v>5000</v>
      </c>
      <c r="I46" s="254"/>
      <c r="J46" s="253">
        <v>156.28</v>
      </c>
      <c r="K46" s="254"/>
      <c r="L46" s="255">
        <f t="shared" ref="L46:L52" si="10">J46/F46</f>
        <v>3.1255999999999999E-2</v>
      </c>
      <c r="M46" s="256"/>
      <c r="N46" s="106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</row>
    <row r="47" spans="1:235" ht="15.75" customHeight="1" x14ac:dyDescent="0.25">
      <c r="A47" s="186"/>
      <c r="B47" s="187"/>
      <c r="C47" s="257" t="s">
        <v>135</v>
      </c>
      <c r="D47" s="257"/>
      <c r="E47" s="257"/>
      <c r="F47" s="260">
        <f t="shared" ref="F47:F52" si="11">F46</f>
        <v>5000</v>
      </c>
      <c r="G47" s="261"/>
      <c r="H47" s="260">
        <f t="shared" ref="H47:H52" si="12">H46</f>
        <v>5000</v>
      </c>
      <c r="I47" s="261"/>
      <c r="J47" s="260">
        <f t="shared" ref="J47:J52" si="13">J46</f>
        <v>156.28</v>
      </c>
      <c r="K47" s="261"/>
      <c r="L47" s="262">
        <f t="shared" si="10"/>
        <v>3.1255999999999999E-2</v>
      </c>
      <c r="M47" s="263"/>
      <c r="N47" s="116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</row>
    <row r="48" spans="1:235" ht="15.75" customHeight="1" x14ac:dyDescent="0.25">
      <c r="A48" s="188"/>
      <c r="B48" s="190"/>
      <c r="C48" s="257" t="s">
        <v>137</v>
      </c>
      <c r="D48" s="257"/>
      <c r="E48" s="257"/>
      <c r="F48" s="260">
        <f t="shared" si="11"/>
        <v>5000</v>
      </c>
      <c r="G48" s="261"/>
      <c r="H48" s="260">
        <f t="shared" si="12"/>
        <v>5000</v>
      </c>
      <c r="I48" s="261"/>
      <c r="J48" s="260">
        <f t="shared" si="13"/>
        <v>156.28</v>
      </c>
      <c r="K48" s="261"/>
      <c r="L48" s="262">
        <f t="shared" si="10"/>
        <v>3.1255999999999999E-2</v>
      </c>
      <c r="M48" s="263"/>
      <c r="N48" s="116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</row>
    <row r="49" spans="1:235" ht="15.75" customHeight="1" x14ac:dyDescent="0.25">
      <c r="A49" s="188"/>
      <c r="B49" s="190"/>
      <c r="C49" s="257" t="s">
        <v>138</v>
      </c>
      <c r="D49" s="257"/>
      <c r="E49" s="257"/>
      <c r="F49" s="260">
        <f t="shared" si="11"/>
        <v>5000</v>
      </c>
      <c r="G49" s="261"/>
      <c r="H49" s="260">
        <f t="shared" si="12"/>
        <v>5000</v>
      </c>
      <c r="I49" s="261"/>
      <c r="J49" s="260">
        <f t="shared" si="13"/>
        <v>156.28</v>
      </c>
      <c r="K49" s="261"/>
      <c r="L49" s="262">
        <f t="shared" si="10"/>
        <v>3.1255999999999999E-2</v>
      </c>
      <c r="M49" s="263"/>
      <c r="N49" s="116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</row>
    <row r="50" spans="1:235" ht="18" customHeight="1" x14ac:dyDescent="0.25">
      <c r="A50" s="181"/>
      <c r="B50" s="265" t="s">
        <v>161</v>
      </c>
      <c r="C50" s="314"/>
      <c r="D50" s="314"/>
      <c r="E50" s="314"/>
      <c r="F50" s="267">
        <f t="shared" si="11"/>
        <v>5000</v>
      </c>
      <c r="G50" s="267"/>
      <c r="H50" s="267">
        <f t="shared" si="12"/>
        <v>5000</v>
      </c>
      <c r="I50" s="267"/>
      <c r="J50" s="267">
        <f t="shared" si="13"/>
        <v>156.28</v>
      </c>
      <c r="K50" s="267"/>
      <c r="L50" s="268">
        <f t="shared" si="10"/>
        <v>3.1255999999999999E-2</v>
      </c>
      <c r="M50" s="268"/>
      <c r="N50" s="116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</row>
    <row r="51" spans="1:235" ht="18" customHeight="1" x14ac:dyDescent="0.25">
      <c r="A51" s="181"/>
      <c r="B51" s="270" t="s">
        <v>162</v>
      </c>
      <c r="C51" s="270"/>
      <c r="D51" s="270"/>
      <c r="E51" s="270"/>
      <c r="F51" s="272">
        <f t="shared" si="11"/>
        <v>5000</v>
      </c>
      <c r="G51" s="272"/>
      <c r="H51" s="272">
        <f t="shared" si="12"/>
        <v>5000</v>
      </c>
      <c r="I51" s="272"/>
      <c r="J51" s="272">
        <f t="shared" si="13"/>
        <v>156.28</v>
      </c>
      <c r="K51" s="272"/>
      <c r="L51" s="273">
        <f t="shared" si="10"/>
        <v>3.1255999999999999E-2</v>
      </c>
      <c r="M51" s="273"/>
      <c r="N51" s="116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</row>
    <row r="52" spans="1:235" ht="18" customHeight="1" x14ac:dyDescent="0.25">
      <c r="A52" s="181"/>
      <c r="B52" s="275" t="s">
        <v>167</v>
      </c>
      <c r="C52" s="275"/>
      <c r="D52" s="275"/>
      <c r="E52" s="275"/>
      <c r="F52" s="277">
        <f t="shared" si="11"/>
        <v>5000</v>
      </c>
      <c r="G52" s="277"/>
      <c r="H52" s="277">
        <f t="shared" si="12"/>
        <v>5000</v>
      </c>
      <c r="I52" s="277"/>
      <c r="J52" s="277">
        <f t="shared" si="13"/>
        <v>156.28</v>
      </c>
      <c r="K52" s="277"/>
      <c r="L52" s="278">
        <f t="shared" si="10"/>
        <v>3.1255999999999999E-2</v>
      </c>
      <c r="M52" s="278"/>
      <c r="N52" s="116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</row>
    <row r="53" spans="1:235" ht="18" customHeight="1" x14ac:dyDescent="0.25">
      <c r="A53" s="129"/>
      <c r="B53" s="119"/>
      <c r="C53" s="119"/>
      <c r="D53" s="119"/>
      <c r="E53" s="119"/>
      <c r="F53" s="134"/>
      <c r="G53" s="134"/>
      <c r="H53" s="134"/>
      <c r="I53" s="134"/>
      <c r="J53" s="134"/>
      <c r="K53" s="134"/>
      <c r="L53" s="130"/>
      <c r="M53" s="130"/>
      <c r="N53" s="116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</row>
    <row r="54" spans="1:235" ht="18" customHeight="1" x14ac:dyDescent="0.25">
      <c r="A54" s="181"/>
      <c r="B54" s="275" t="s">
        <v>168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96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</row>
    <row r="55" spans="1:235" ht="18" customHeight="1" x14ac:dyDescent="0.25">
      <c r="A55" s="181"/>
      <c r="B55" s="281" t="s">
        <v>115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96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</row>
    <row r="56" spans="1:235" s="107" customFormat="1" ht="12.75" customHeight="1" x14ac:dyDescent="0.25">
      <c r="A56" s="248" t="s">
        <v>169</v>
      </c>
      <c r="B56" s="249"/>
      <c r="C56" s="250" t="s">
        <v>170</v>
      </c>
      <c r="D56" s="250"/>
      <c r="E56" s="250"/>
      <c r="F56" s="251">
        <v>17513</v>
      </c>
      <c r="G56" s="252"/>
      <c r="H56" s="251">
        <v>17513</v>
      </c>
      <c r="I56" s="252"/>
      <c r="J56" s="253">
        <v>6721</v>
      </c>
      <c r="K56" s="254"/>
      <c r="L56" s="255">
        <f t="shared" ref="L56:L67" si="14">J56/F56</f>
        <v>0.38377205504482387</v>
      </c>
      <c r="M56" s="256"/>
      <c r="N56" s="98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7"/>
      <c r="EH56" s="97"/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7"/>
      <c r="FL56" s="97"/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97"/>
      <c r="GO56" s="97"/>
      <c r="GP56" s="97"/>
      <c r="GQ56" s="97"/>
      <c r="GR56" s="97"/>
      <c r="GS56" s="97"/>
      <c r="GT56" s="97"/>
      <c r="GU56" s="97"/>
      <c r="GV56" s="97"/>
      <c r="GW56" s="97"/>
      <c r="GX56" s="97"/>
      <c r="GY56" s="97"/>
      <c r="GZ56" s="97"/>
      <c r="HA56" s="97"/>
      <c r="HB56" s="97"/>
      <c r="HC56" s="97"/>
      <c r="HD56" s="97"/>
      <c r="HE56" s="97"/>
      <c r="HF56" s="97"/>
      <c r="HG56" s="97"/>
      <c r="HH56" s="97"/>
      <c r="HI56" s="97"/>
      <c r="HJ56" s="97"/>
      <c r="HK56" s="97"/>
      <c r="HL56" s="97"/>
      <c r="HM56" s="97"/>
      <c r="HN56" s="97"/>
      <c r="HO56" s="97"/>
      <c r="HP56" s="97"/>
      <c r="HQ56" s="97"/>
      <c r="HR56" s="97"/>
      <c r="HS56" s="97"/>
      <c r="HT56" s="97"/>
      <c r="HU56" s="97"/>
      <c r="HV56" s="97"/>
      <c r="HW56" s="97"/>
      <c r="HX56" s="97"/>
      <c r="HY56" s="97"/>
      <c r="HZ56" s="97"/>
      <c r="IA56" s="97"/>
    </row>
    <row r="57" spans="1:235" s="107" customFormat="1" ht="13.5" customHeight="1" x14ac:dyDescent="0.25">
      <c r="A57" s="186"/>
      <c r="B57" s="187"/>
      <c r="C57" s="257" t="s">
        <v>135</v>
      </c>
      <c r="D57" s="257"/>
      <c r="E57" s="257"/>
      <c r="F57" s="258">
        <f>F56</f>
        <v>17513</v>
      </c>
      <c r="G57" s="259"/>
      <c r="H57" s="258">
        <f>H56</f>
        <v>17513</v>
      </c>
      <c r="I57" s="259"/>
      <c r="J57" s="260">
        <f>J56</f>
        <v>6721</v>
      </c>
      <c r="K57" s="261"/>
      <c r="L57" s="255">
        <f t="shared" si="14"/>
        <v>0.38377205504482387</v>
      </c>
      <c r="M57" s="256"/>
      <c r="N57" s="99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  <c r="DG57" s="97"/>
      <c r="DH57" s="97"/>
      <c r="DI57" s="97"/>
      <c r="DJ57" s="97"/>
      <c r="DK57" s="97"/>
      <c r="DL57" s="97"/>
      <c r="DM57" s="97"/>
      <c r="DN57" s="97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7"/>
      <c r="EZ57" s="97"/>
      <c r="FA57" s="97"/>
      <c r="FB57" s="97"/>
      <c r="FC57" s="97"/>
      <c r="FD57" s="97"/>
      <c r="FE57" s="97"/>
      <c r="FF57" s="97"/>
      <c r="FG57" s="97"/>
      <c r="FH57" s="97"/>
      <c r="FI57" s="97"/>
      <c r="FJ57" s="97"/>
      <c r="FK57" s="97"/>
      <c r="FL57" s="97"/>
      <c r="FM57" s="97"/>
      <c r="FN57" s="97"/>
      <c r="FO57" s="97"/>
      <c r="FP57" s="97"/>
      <c r="FQ57" s="97"/>
      <c r="FR57" s="97"/>
      <c r="FS57" s="97"/>
      <c r="FT57" s="97"/>
      <c r="FU57" s="97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97"/>
      <c r="GO57" s="97"/>
      <c r="GP57" s="97"/>
      <c r="GQ57" s="97"/>
      <c r="GR57" s="97"/>
      <c r="GS57" s="97"/>
      <c r="GT57" s="97"/>
      <c r="GU57" s="97"/>
      <c r="GV57" s="97"/>
      <c r="GW57" s="97"/>
      <c r="GX57" s="97"/>
      <c r="GY57" s="97"/>
      <c r="GZ57" s="97"/>
      <c r="HA57" s="97"/>
      <c r="HB57" s="97"/>
      <c r="HC57" s="97"/>
      <c r="HD57" s="97"/>
      <c r="HE57" s="97"/>
      <c r="HF57" s="97"/>
      <c r="HG57" s="97"/>
      <c r="HH57" s="97"/>
      <c r="HI57" s="97"/>
      <c r="HJ57" s="97"/>
      <c r="HK57" s="97"/>
      <c r="HL57" s="97"/>
      <c r="HM57" s="97"/>
      <c r="HN57" s="97"/>
      <c r="HO57" s="97"/>
      <c r="HP57" s="97"/>
      <c r="HQ57" s="97"/>
      <c r="HR57" s="97"/>
      <c r="HS57" s="97"/>
      <c r="HT57" s="97"/>
      <c r="HU57" s="97"/>
      <c r="HV57" s="97"/>
      <c r="HW57" s="97"/>
      <c r="HX57" s="97"/>
      <c r="HY57" s="97"/>
      <c r="HZ57" s="97"/>
      <c r="IA57" s="97"/>
    </row>
    <row r="58" spans="1:235" s="107" customFormat="1" ht="13.5" customHeight="1" x14ac:dyDescent="0.25">
      <c r="A58" s="188"/>
      <c r="B58" s="190"/>
      <c r="C58" s="257" t="s">
        <v>137</v>
      </c>
      <c r="D58" s="257"/>
      <c r="E58" s="257"/>
      <c r="F58" s="258">
        <f>F57</f>
        <v>17513</v>
      </c>
      <c r="G58" s="259"/>
      <c r="H58" s="258">
        <f>H57</f>
        <v>17513</v>
      </c>
      <c r="I58" s="259"/>
      <c r="J58" s="260">
        <f>J57</f>
        <v>6721</v>
      </c>
      <c r="K58" s="261"/>
      <c r="L58" s="255">
        <f t="shared" si="14"/>
        <v>0.38377205504482387</v>
      </c>
      <c r="M58" s="256"/>
      <c r="N58" s="99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7"/>
      <c r="FG58" s="97"/>
      <c r="FH58" s="97"/>
      <c r="FI58" s="97"/>
      <c r="FJ58" s="97"/>
      <c r="FK58" s="97"/>
      <c r="FL58" s="97"/>
      <c r="FM58" s="97"/>
      <c r="FN58" s="97"/>
      <c r="FO58" s="97"/>
      <c r="FP58" s="97"/>
      <c r="FQ58" s="97"/>
      <c r="FR58" s="97"/>
      <c r="FS58" s="97"/>
      <c r="FT58" s="97"/>
      <c r="FU58" s="97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  <c r="GG58" s="97"/>
      <c r="GH58" s="97"/>
      <c r="GI58" s="97"/>
      <c r="GJ58" s="97"/>
      <c r="GK58" s="97"/>
      <c r="GL58" s="97"/>
      <c r="GM58" s="97"/>
      <c r="GN58" s="97"/>
      <c r="GO58" s="97"/>
      <c r="GP58" s="97"/>
      <c r="GQ58" s="97"/>
      <c r="GR58" s="97"/>
      <c r="GS58" s="97"/>
      <c r="GT58" s="97"/>
      <c r="GU58" s="97"/>
      <c r="GV58" s="97"/>
      <c r="GW58" s="97"/>
      <c r="GX58" s="97"/>
      <c r="GY58" s="97"/>
      <c r="GZ58" s="97"/>
      <c r="HA58" s="97"/>
      <c r="HB58" s="97"/>
      <c r="HC58" s="97"/>
      <c r="HD58" s="97"/>
      <c r="HE58" s="97"/>
      <c r="HF58" s="97"/>
      <c r="HG58" s="97"/>
      <c r="HH58" s="97"/>
      <c r="HI58" s="97"/>
      <c r="HJ58" s="97"/>
      <c r="HK58" s="97"/>
      <c r="HL58" s="97"/>
      <c r="HM58" s="97"/>
      <c r="HN58" s="97"/>
      <c r="HO58" s="97"/>
      <c r="HP58" s="97"/>
      <c r="HQ58" s="97"/>
      <c r="HR58" s="97"/>
      <c r="HS58" s="97"/>
      <c r="HT58" s="97"/>
      <c r="HU58" s="97"/>
      <c r="HV58" s="97"/>
      <c r="HW58" s="97"/>
      <c r="HX58" s="97"/>
      <c r="HY58" s="97"/>
      <c r="HZ58" s="97"/>
      <c r="IA58" s="97"/>
    </row>
    <row r="59" spans="1:235" s="107" customFormat="1" ht="13.5" customHeight="1" x14ac:dyDescent="0.25">
      <c r="A59" s="188"/>
      <c r="B59" s="190"/>
      <c r="C59" s="257" t="s">
        <v>138</v>
      </c>
      <c r="D59" s="257"/>
      <c r="E59" s="257"/>
      <c r="F59" s="258">
        <f>F58</f>
        <v>17513</v>
      </c>
      <c r="G59" s="259"/>
      <c r="H59" s="258">
        <f>H58</f>
        <v>17513</v>
      </c>
      <c r="I59" s="259"/>
      <c r="J59" s="260">
        <f>J58</f>
        <v>6721</v>
      </c>
      <c r="K59" s="261"/>
      <c r="L59" s="255">
        <f t="shared" si="14"/>
        <v>0.38377205504482387</v>
      </c>
      <c r="M59" s="256"/>
      <c r="N59" s="99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  <c r="EM59" s="97"/>
      <c r="EN59" s="97"/>
      <c r="EO59" s="97"/>
      <c r="EP59" s="97"/>
      <c r="EQ59" s="97"/>
      <c r="ER59" s="97"/>
      <c r="ES59" s="97"/>
      <c r="ET59" s="97"/>
      <c r="EU59" s="97"/>
      <c r="EV59" s="97"/>
      <c r="EW59" s="97"/>
      <c r="EX59" s="97"/>
      <c r="EY59" s="97"/>
      <c r="EZ59" s="97"/>
      <c r="FA59" s="97"/>
      <c r="FB59" s="97"/>
      <c r="FC59" s="97"/>
      <c r="FD59" s="97"/>
      <c r="FE59" s="97"/>
      <c r="FF59" s="97"/>
      <c r="FG59" s="97"/>
      <c r="FH59" s="97"/>
      <c r="FI59" s="97"/>
      <c r="FJ59" s="97"/>
      <c r="FK59" s="97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7"/>
      <c r="GJ59" s="97"/>
      <c r="GK59" s="97"/>
      <c r="GL59" s="97"/>
      <c r="GM59" s="97"/>
      <c r="GN59" s="97"/>
      <c r="GO59" s="97"/>
      <c r="GP59" s="97"/>
      <c r="GQ59" s="97"/>
      <c r="GR59" s="97"/>
      <c r="GS59" s="97"/>
      <c r="GT59" s="97"/>
      <c r="GU59" s="97"/>
      <c r="GV59" s="97"/>
      <c r="GW59" s="97"/>
      <c r="GX59" s="97"/>
      <c r="GY59" s="97"/>
      <c r="GZ59" s="97"/>
      <c r="HA59" s="97"/>
      <c r="HB59" s="97"/>
      <c r="HC59" s="97"/>
      <c r="HD59" s="97"/>
      <c r="HE59" s="97"/>
      <c r="HF59" s="97"/>
      <c r="HG59" s="97"/>
      <c r="HH59" s="97"/>
      <c r="HI59" s="97"/>
      <c r="HJ59" s="97"/>
      <c r="HK59" s="97"/>
      <c r="HL59" s="97"/>
      <c r="HM59" s="97"/>
      <c r="HN59" s="97"/>
      <c r="HO59" s="97"/>
      <c r="HP59" s="97"/>
      <c r="HQ59" s="97"/>
      <c r="HR59" s="97"/>
      <c r="HS59" s="97"/>
      <c r="HT59" s="97"/>
      <c r="HU59" s="97"/>
      <c r="HV59" s="97"/>
      <c r="HW59" s="97"/>
      <c r="HX59" s="97"/>
      <c r="HY59" s="97"/>
      <c r="HZ59" s="97"/>
      <c r="IA59" s="97"/>
    </row>
    <row r="60" spans="1:235" ht="18" customHeight="1" x14ac:dyDescent="0.25">
      <c r="A60" s="181"/>
      <c r="B60" s="321" t="s">
        <v>171</v>
      </c>
      <c r="C60" s="322"/>
      <c r="D60" s="322"/>
      <c r="E60" s="322"/>
      <c r="F60" s="266">
        <f>F59</f>
        <v>17513</v>
      </c>
      <c r="G60" s="266"/>
      <c r="H60" s="266">
        <f>H59</f>
        <v>17513</v>
      </c>
      <c r="I60" s="266"/>
      <c r="J60" s="267">
        <f>J59</f>
        <v>6721</v>
      </c>
      <c r="K60" s="267"/>
      <c r="L60" s="309">
        <f t="shared" si="14"/>
        <v>0.38377205504482387</v>
      </c>
      <c r="M60" s="309"/>
      <c r="N60" s="116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</row>
    <row r="61" spans="1:235" s="107" customFormat="1" ht="12.75" customHeight="1" x14ac:dyDescent="0.25">
      <c r="A61" s="248" t="s">
        <v>172</v>
      </c>
      <c r="B61" s="249"/>
      <c r="C61" s="250" t="s">
        <v>170</v>
      </c>
      <c r="D61" s="250"/>
      <c r="E61" s="250"/>
      <c r="F61" s="251">
        <v>10925</v>
      </c>
      <c r="G61" s="252"/>
      <c r="H61" s="251">
        <v>10925</v>
      </c>
      <c r="I61" s="252"/>
      <c r="J61" s="253">
        <v>8554</v>
      </c>
      <c r="K61" s="254"/>
      <c r="L61" s="255">
        <f t="shared" si="14"/>
        <v>0.78297482837528609</v>
      </c>
      <c r="M61" s="256"/>
      <c r="N61" s="98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</row>
    <row r="62" spans="1:235" s="107" customFormat="1" ht="13.5" customHeight="1" x14ac:dyDescent="0.25">
      <c r="A62" s="186"/>
      <c r="B62" s="187"/>
      <c r="C62" s="257" t="s">
        <v>135</v>
      </c>
      <c r="D62" s="257"/>
      <c r="E62" s="257"/>
      <c r="F62" s="258">
        <f>F61</f>
        <v>10925</v>
      </c>
      <c r="G62" s="259"/>
      <c r="H62" s="258">
        <f>H61</f>
        <v>10925</v>
      </c>
      <c r="I62" s="259"/>
      <c r="J62" s="260">
        <f>J61</f>
        <v>8554</v>
      </c>
      <c r="K62" s="261"/>
      <c r="L62" s="255">
        <f t="shared" si="14"/>
        <v>0.78297482837528609</v>
      </c>
      <c r="M62" s="256"/>
      <c r="N62" s="99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  <c r="EY62" s="97"/>
      <c r="EZ62" s="97"/>
      <c r="FA62" s="97"/>
      <c r="FB62" s="97"/>
      <c r="FC62" s="97"/>
      <c r="FD62" s="97"/>
      <c r="FE62" s="97"/>
      <c r="FF62" s="97"/>
      <c r="FG62" s="97"/>
      <c r="FH62" s="97"/>
      <c r="FI62" s="97"/>
      <c r="FJ62" s="97"/>
      <c r="FK62" s="97"/>
      <c r="FL62" s="97"/>
      <c r="FM62" s="97"/>
      <c r="FN62" s="97"/>
      <c r="FO62" s="97"/>
      <c r="FP62" s="97"/>
      <c r="FQ62" s="97"/>
      <c r="FR62" s="97"/>
      <c r="FS62" s="97"/>
      <c r="FT62" s="97"/>
      <c r="FU62" s="97"/>
      <c r="FV62" s="97"/>
      <c r="FW62" s="97"/>
      <c r="FX62" s="97"/>
      <c r="FY62" s="97"/>
      <c r="FZ62" s="97"/>
      <c r="GA62" s="97"/>
      <c r="GB62" s="97"/>
      <c r="GC62" s="97"/>
      <c r="GD62" s="97"/>
      <c r="GE62" s="97"/>
      <c r="GF62" s="97"/>
      <c r="GG62" s="97"/>
      <c r="GH62" s="97"/>
      <c r="GI62" s="97"/>
      <c r="GJ62" s="97"/>
      <c r="GK62" s="97"/>
      <c r="GL62" s="97"/>
      <c r="GM62" s="97"/>
      <c r="GN62" s="97"/>
      <c r="GO62" s="97"/>
      <c r="GP62" s="97"/>
      <c r="GQ62" s="97"/>
      <c r="GR62" s="97"/>
      <c r="GS62" s="97"/>
      <c r="GT62" s="97"/>
      <c r="GU62" s="97"/>
      <c r="GV62" s="97"/>
      <c r="GW62" s="97"/>
      <c r="GX62" s="97"/>
      <c r="GY62" s="97"/>
      <c r="GZ62" s="97"/>
      <c r="HA62" s="97"/>
      <c r="HB62" s="97"/>
      <c r="HC62" s="97"/>
      <c r="HD62" s="97"/>
      <c r="HE62" s="97"/>
      <c r="HF62" s="97"/>
      <c r="HG62" s="97"/>
      <c r="HH62" s="97"/>
      <c r="HI62" s="97"/>
      <c r="HJ62" s="97"/>
      <c r="HK62" s="97"/>
      <c r="HL62" s="97"/>
      <c r="HM62" s="97"/>
      <c r="HN62" s="97"/>
      <c r="HO62" s="97"/>
      <c r="HP62" s="97"/>
      <c r="HQ62" s="97"/>
      <c r="HR62" s="97"/>
      <c r="HS62" s="97"/>
      <c r="HT62" s="97"/>
      <c r="HU62" s="97"/>
      <c r="HV62" s="97"/>
      <c r="HW62" s="97"/>
      <c r="HX62" s="97"/>
      <c r="HY62" s="97"/>
      <c r="HZ62" s="97"/>
      <c r="IA62" s="97"/>
    </row>
    <row r="63" spans="1:235" s="107" customFormat="1" ht="13.5" customHeight="1" x14ac:dyDescent="0.25">
      <c r="A63" s="188"/>
      <c r="B63" s="190"/>
      <c r="C63" s="257" t="s">
        <v>137</v>
      </c>
      <c r="D63" s="257"/>
      <c r="E63" s="257"/>
      <c r="F63" s="258">
        <f>F62</f>
        <v>10925</v>
      </c>
      <c r="G63" s="259"/>
      <c r="H63" s="258">
        <f>H62</f>
        <v>10925</v>
      </c>
      <c r="I63" s="259"/>
      <c r="J63" s="260">
        <f>J62</f>
        <v>8554</v>
      </c>
      <c r="K63" s="261"/>
      <c r="L63" s="255">
        <f t="shared" si="14"/>
        <v>0.78297482837528609</v>
      </c>
      <c r="M63" s="256"/>
      <c r="N63" s="99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  <c r="GF63" s="97"/>
      <c r="GG63" s="97"/>
      <c r="GH63" s="97"/>
      <c r="GI63" s="97"/>
      <c r="GJ63" s="97"/>
      <c r="GK63" s="97"/>
      <c r="GL63" s="97"/>
      <c r="GM63" s="97"/>
      <c r="GN63" s="97"/>
      <c r="GO63" s="97"/>
      <c r="GP63" s="97"/>
      <c r="GQ63" s="97"/>
      <c r="GR63" s="97"/>
      <c r="GS63" s="97"/>
      <c r="GT63" s="97"/>
      <c r="GU63" s="97"/>
      <c r="GV63" s="97"/>
      <c r="GW63" s="97"/>
      <c r="GX63" s="97"/>
      <c r="GY63" s="97"/>
      <c r="GZ63" s="97"/>
      <c r="HA63" s="97"/>
      <c r="HB63" s="97"/>
      <c r="HC63" s="97"/>
      <c r="HD63" s="97"/>
      <c r="HE63" s="97"/>
      <c r="HF63" s="97"/>
      <c r="HG63" s="97"/>
      <c r="HH63" s="97"/>
      <c r="HI63" s="97"/>
      <c r="HJ63" s="97"/>
      <c r="HK63" s="97"/>
      <c r="HL63" s="97"/>
      <c r="HM63" s="97"/>
      <c r="HN63" s="97"/>
      <c r="HO63" s="97"/>
      <c r="HP63" s="97"/>
      <c r="HQ63" s="97"/>
      <c r="HR63" s="97"/>
      <c r="HS63" s="97"/>
      <c r="HT63" s="97"/>
      <c r="HU63" s="97"/>
      <c r="HV63" s="97"/>
      <c r="HW63" s="97"/>
      <c r="HX63" s="97"/>
      <c r="HY63" s="97"/>
      <c r="HZ63" s="97"/>
      <c r="IA63" s="97"/>
    </row>
    <row r="64" spans="1:235" s="107" customFormat="1" ht="13.5" customHeight="1" x14ac:dyDescent="0.25">
      <c r="A64" s="188"/>
      <c r="B64" s="190"/>
      <c r="C64" s="257" t="s">
        <v>138</v>
      </c>
      <c r="D64" s="257"/>
      <c r="E64" s="257"/>
      <c r="F64" s="258">
        <f>F63</f>
        <v>10925</v>
      </c>
      <c r="G64" s="259"/>
      <c r="H64" s="258">
        <f>H63</f>
        <v>10925</v>
      </c>
      <c r="I64" s="259"/>
      <c r="J64" s="260">
        <f>J63</f>
        <v>8554</v>
      </c>
      <c r="K64" s="261"/>
      <c r="L64" s="255">
        <f t="shared" si="14"/>
        <v>0.78297482837528609</v>
      </c>
      <c r="M64" s="256"/>
      <c r="N64" s="99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97"/>
      <c r="GB64" s="97"/>
      <c r="GC64" s="97"/>
      <c r="GD64" s="97"/>
      <c r="GE64" s="97"/>
      <c r="GF64" s="97"/>
      <c r="GG64" s="97"/>
      <c r="GH64" s="97"/>
      <c r="GI64" s="97"/>
      <c r="GJ64" s="97"/>
      <c r="GK64" s="97"/>
      <c r="GL64" s="97"/>
      <c r="GM64" s="97"/>
      <c r="GN64" s="97"/>
      <c r="GO64" s="97"/>
      <c r="GP64" s="97"/>
      <c r="GQ64" s="97"/>
      <c r="GR64" s="97"/>
      <c r="GS64" s="97"/>
      <c r="GT64" s="97"/>
      <c r="GU64" s="97"/>
      <c r="GV64" s="97"/>
      <c r="GW64" s="97"/>
      <c r="GX64" s="97"/>
      <c r="GY64" s="97"/>
      <c r="GZ64" s="97"/>
      <c r="HA64" s="97"/>
      <c r="HB64" s="97"/>
      <c r="HC64" s="97"/>
      <c r="HD64" s="97"/>
      <c r="HE64" s="97"/>
      <c r="HF64" s="97"/>
      <c r="HG64" s="97"/>
      <c r="HH64" s="97"/>
      <c r="HI64" s="97"/>
      <c r="HJ64" s="97"/>
      <c r="HK64" s="97"/>
      <c r="HL64" s="97"/>
      <c r="HM64" s="97"/>
      <c r="HN64" s="97"/>
      <c r="HO64" s="97"/>
      <c r="HP64" s="97"/>
      <c r="HQ64" s="97"/>
      <c r="HR64" s="97"/>
      <c r="HS64" s="97"/>
      <c r="HT64" s="97"/>
      <c r="HU64" s="97"/>
      <c r="HV64" s="97"/>
      <c r="HW64" s="97"/>
      <c r="HX64" s="97"/>
      <c r="HY64" s="97"/>
      <c r="HZ64" s="97"/>
      <c r="IA64" s="97"/>
    </row>
    <row r="65" spans="1:235" ht="18" customHeight="1" x14ac:dyDescent="0.25">
      <c r="A65" s="181"/>
      <c r="B65" s="265" t="s">
        <v>161</v>
      </c>
      <c r="C65" s="314"/>
      <c r="D65" s="314"/>
      <c r="E65" s="314"/>
      <c r="F65" s="266">
        <f>F64</f>
        <v>10925</v>
      </c>
      <c r="G65" s="266"/>
      <c r="H65" s="266">
        <f>H64</f>
        <v>10925</v>
      </c>
      <c r="I65" s="266"/>
      <c r="J65" s="267">
        <f>J64</f>
        <v>8554</v>
      </c>
      <c r="K65" s="267"/>
      <c r="L65" s="268">
        <f t="shared" si="14"/>
        <v>0.78297482837528609</v>
      </c>
      <c r="M65" s="268"/>
      <c r="N65" s="116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</row>
    <row r="66" spans="1:235" ht="18" customHeight="1" x14ac:dyDescent="0.25">
      <c r="A66" s="181"/>
      <c r="B66" s="270" t="s">
        <v>162</v>
      </c>
      <c r="C66" s="270"/>
      <c r="D66" s="270"/>
      <c r="E66" s="270"/>
      <c r="F66" s="271">
        <f>F60+F65</f>
        <v>28438</v>
      </c>
      <c r="G66" s="271"/>
      <c r="H66" s="271">
        <f>H60+H65</f>
        <v>28438</v>
      </c>
      <c r="I66" s="271"/>
      <c r="J66" s="272">
        <f>J60+J65</f>
        <v>15275</v>
      </c>
      <c r="K66" s="272"/>
      <c r="L66" s="273">
        <f t="shared" si="14"/>
        <v>0.53713341303889162</v>
      </c>
      <c r="M66" s="273"/>
      <c r="N66" s="116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</row>
    <row r="67" spans="1:235" ht="18" customHeight="1" x14ac:dyDescent="0.25">
      <c r="A67" s="181"/>
      <c r="B67" s="275" t="s">
        <v>173</v>
      </c>
      <c r="C67" s="275"/>
      <c r="D67" s="275"/>
      <c r="E67" s="275"/>
      <c r="F67" s="276">
        <f>F66</f>
        <v>28438</v>
      </c>
      <c r="G67" s="276"/>
      <c r="H67" s="276">
        <f>H66</f>
        <v>28438</v>
      </c>
      <c r="I67" s="276"/>
      <c r="J67" s="277">
        <f>J66</f>
        <v>15275</v>
      </c>
      <c r="K67" s="277"/>
      <c r="L67" s="278">
        <f t="shared" si="14"/>
        <v>0.53713341303889162</v>
      </c>
      <c r="M67" s="278"/>
      <c r="N67" s="116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</row>
    <row r="68" spans="1:235" ht="18" customHeight="1" x14ac:dyDescent="0.25">
      <c r="A68" s="181"/>
      <c r="B68" s="182"/>
      <c r="C68" s="182"/>
      <c r="D68" s="182"/>
      <c r="E68" s="182"/>
      <c r="F68" s="192"/>
      <c r="G68" s="192"/>
      <c r="H68" s="192"/>
      <c r="I68" s="192"/>
      <c r="J68" s="192"/>
      <c r="K68" s="192"/>
      <c r="L68" s="193"/>
      <c r="M68" s="193"/>
      <c r="N68" s="116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</row>
    <row r="69" spans="1:235" ht="18" customHeight="1" x14ac:dyDescent="0.25">
      <c r="A69" s="181"/>
      <c r="B69" s="275" t="s">
        <v>174</v>
      </c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96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</row>
    <row r="70" spans="1:235" ht="18" customHeight="1" x14ac:dyDescent="0.25">
      <c r="A70" s="181"/>
      <c r="B70" s="281" t="s">
        <v>115</v>
      </c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96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</row>
    <row r="71" spans="1:235" ht="15.75" customHeight="1" x14ac:dyDescent="0.25">
      <c r="A71" s="248" t="s">
        <v>175</v>
      </c>
      <c r="B71" s="249"/>
      <c r="C71" s="250" t="s">
        <v>176</v>
      </c>
      <c r="D71" s="250"/>
      <c r="E71" s="250"/>
      <c r="F71" s="251">
        <v>3500</v>
      </c>
      <c r="G71" s="252"/>
      <c r="H71" s="251">
        <v>3500</v>
      </c>
      <c r="I71" s="252"/>
      <c r="J71" s="253">
        <v>0</v>
      </c>
      <c r="K71" s="254"/>
      <c r="L71" s="255">
        <f t="shared" ref="L71:L84" si="15">J71/F71</f>
        <v>0</v>
      </c>
      <c r="M71" s="256"/>
      <c r="N71" s="106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</row>
    <row r="72" spans="1:235" x14ac:dyDescent="0.25">
      <c r="A72" s="248">
        <v>812</v>
      </c>
      <c r="B72" s="249"/>
      <c r="C72" s="250" t="s">
        <v>177</v>
      </c>
      <c r="D72" s="250"/>
      <c r="E72" s="250"/>
      <c r="F72" s="251">
        <v>0</v>
      </c>
      <c r="G72" s="252"/>
      <c r="H72" s="251">
        <v>0</v>
      </c>
      <c r="I72" s="252"/>
      <c r="J72" s="253">
        <v>0</v>
      </c>
      <c r="K72" s="254"/>
      <c r="L72" s="255" t="e">
        <f t="shared" si="15"/>
        <v>#DIV/0!</v>
      </c>
      <c r="M72" s="256"/>
      <c r="N72" s="106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</row>
    <row r="73" spans="1:235" x14ac:dyDescent="0.25">
      <c r="A73" s="248">
        <v>813</v>
      </c>
      <c r="B73" s="249"/>
      <c r="C73" s="250" t="s">
        <v>178</v>
      </c>
      <c r="D73" s="250"/>
      <c r="E73" s="250"/>
      <c r="F73" s="251">
        <v>0</v>
      </c>
      <c r="G73" s="252"/>
      <c r="H73" s="251">
        <v>0</v>
      </c>
      <c r="I73" s="252"/>
      <c r="J73" s="253">
        <v>656.25</v>
      </c>
      <c r="K73" s="254"/>
      <c r="L73" s="255" t="e">
        <f t="shared" si="15"/>
        <v>#DIV/0!</v>
      </c>
      <c r="M73" s="256"/>
      <c r="N73" s="106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</row>
    <row r="74" spans="1:235" x14ac:dyDescent="0.25">
      <c r="A74" s="248">
        <v>814</v>
      </c>
      <c r="B74" s="249"/>
      <c r="C74" s="250" t="s">
        <v>179</v>
      </c>
      <c r="D74" s="250"/>
      <c r="E74" s="250"/>
      <c r="F74" s="251">
        <v>0</v>
      </c>
      <c r="G74" s="252"/>
      <c r="H74" s="251">
        <v>0</v>
      </c>
      <c r="I74" s="252"/>
      <c r="J74" s="253">
        <v>0</v>
      </c>
      <c r="K74" s="254"/>
      <c r="L74" s="255" t="e">
        <f t="shared" si="15"/>
        <v>#DIV/0!</v>
      </c>
      <c r="M74" s="256"/>
      <c r="N74" s="106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</row>
    <row r="75" spans="1:235" x14ac:dyDescent="0.25">
      <c r="A75" s="248">
        <v>815</v>
      </c>
      <c r="B75" s="249"/>
      <c r="C75" s="250" t="s">
        <v>180</v>
      </c>
      <c r="D75" s="250"/>
      <c r="E75" s="250"/>
      <c r="F75" s="251">
        <v>0</v>
      </c>
      <c r="G75" s="252"/>
      <c r="H75" s="251">
        <v>0</v>
      </c>
      <c r="I75" s="252"/>
      <c r="J75" s="253">
        <v>0</v>
      </c>
      <c r="K75" s="254"/>
      <c r="L75" s="255" t="e">
        <f t="shared" si="15"/>
        <v>#DIV/0!</v>
      </c>
      <c r="M75" s="256"/>
      <c r="N75" s="106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</row>
    <row r="76" spans="1:235" ht="15.75" customHeight="1" x14ac:dyDescent="0.25">
      <c r="A76" s="185"/>
      <c r="B76" s="185"/>
      <c r="C76" s="257" t="s">
        <v>181</v>
      </c>
      <c r="D76" s="257"/>
      <c r="E76" s="257"/>
      <c r="F76" s="260">
        <f>SUM(F71:G75)</f>
        <v>3500</v>
      </c>
      <c r="G76" s="261"/>
      <c r="H76" s="260">
        <f>SUM(H71:I75)</f>
        <v>3500</v>
      </c>
      <c r="I76" s="261"/>
      <c r="J76" s="260">
        <f>SUM(J71:K75)</f>
        <v>656.25</v>
      </c>
      <c r="K76" s="261"/>
      <c r="L76" s="262">
        <f t="shared" si="15"/>
        <v>0.1875</v>
      </c>
      <c r="M76" s="263"/>
      <c r="N76" s="116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</row>
    <row r="77" spans="1:235" x14ac:dyDescent="0.25">
      <c r="A77" s="248" t="s">
        <v>182</v>
      </c>
      <c r="B77" s="249"/>
      <c r="C77" s="250" t="s">
        <v>183</v>
      </c>
      <c r="D77" s="250"/>
      <c r="E77" s="250"/>
      <c r="F77" s="251">
        <v>300</v>
      </c>
      <c r="G77" s="252"/>
      <c r="H77" s="251">
        <v>300</v>
      </c>
      <c r="I77" s="252"/>
      <c r="J77" s="253">
        <v>0</v>
      </c>
      <c r="K77" s="254"/>
      <c r="L77" s="255">
        <f t="shared" si="15"/>
        <v>0</v>
      </c>
      <c r="M77" s="256"/>
      <c r="N77" s="106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</row>
    <row r="78" spans="1:235" ht="15.75" customHeight="1" x14ac:dyDescent="0.25">
      <c r="A78" s="185"/>
      <c r="B78" s="185"/>
      <c r="C78" s="257" t="s">
        <v>184</v>
      </c>
      <c r="D78" s="257"/>
      <c r="E78" s="257"/>
      <c r="F78" s="260">
        <f>F77</f>
        <v>300</v>
      </c>
      <c r="G78" s="261"/>
      <c r="H78" s="260">
        <f>H77</f>
        <v>300</v>
      </c>
      <c r="I78" s="261"/>
      <c r="J78" s="260">
        <f>J77</f>
        <v>0</v>
      </c>
      <c r="K78" s="261"/>
      <c r="L78" s="262">
        <f t="shared" si="15"/>
        <v>0</v>
      </c>
      <c r="M78" s="263"/>
      <c r="N78" s="116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</row>
    <row r="79" spans="1:235" ht="15.75" customHeight="1" x14ac:dyDescent="0.25">
      <c r="A79" s="189"/>
      <c r="B79" s="189"/>
      <c r="C79" s="257" t="s">
        <v>185</v>
      </c>
      <c r="D79" s="257"/>
      <c r="E79" s="257"/>
      <c r="F79" s="260">
        <f>F76+F78</f>
        <v>3800</v>
      </c>
      <c r="G79" s="261"/>
      <c r="H79" s="260">
        <f>H76+H78</f>
        <v>3800</v>
      </c>
      <c r="I79" s="261"/>
      <c r="J79" s="260">
        <f>J76+J78</f>
        <v>656.25</v>
      </c>
      <c r="K79" s="261"/>
      <c r="L79" s="262">
        <f t="shared" si="15"/>
        <v>0.17269736842105263</v>
      </c>
      <c r="M79" s="263"/>
      <c r="N79" s="116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</row>
    <row r="80" spans="1:235" ht="15.75" customHeight="1" x14ac:dyDescent="0.25">
      <c r="A80" s="189"/>
      <c r="B80" s="189"/>
      <c r="C80" s="257" t="s">
        <v>186</v>
      </c>
      <c r="D80" s="257"/>
      <c r="E80" s="257"/>
      <c r="F80" s="258">
        <f>F79</f>
        <v>3800</v>
      </c>
      <c r="G80" s="259"/>
      <c r="H80" s="258">
        <f>H79</f>
        <v>3800</v>
      </c>
      <c r="I80" s="259"/>
      <c r="J80" s="260">
        <f>J79</f>
        <v>656.25</v>
      </c>
      <c r="K80" s="261"/>
      <c r="L80" s="262">
        <f t="shared" si="15"/>
        <v>0.17269736842105263</v>
      </c>
      <c r="M80" s="263"/>
      <c r="N80" s="116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</row>
    <row r="81" spans="1:235" ht="18" customHeight="1" x14ac:dyDescent="0.25">
      <c r="A81" s="181"/>
      <c r="B81" s="265" t="s">
        <v>161</v>
      </c>
      <c r="C81" s="314"/>
      <c r="D81" s="314"/>
      <c r="E81" s="314"/>
      <c r="F81" s="266">
        <f>F80</f>
        <v>3800</v>
      </c>
      <c r="G81" s="266"/>
      <c r="H81" s="266">
        <f>H80</f>
        <v>3800</v>
      </c>
      <c r="I81" s="266"/>
      <c r="J81" s="267">
        <f>J80</f>
        <v>656.25</v>
      </c>
      <c r="K81" s="267"/>
      <c r="L81" s="268">
        <f t="shared" si="15"/>
        <v>0.17269736842105263</v>
      </c>
      <c r="M81" s="268"/>
      <c r="N81" s="116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</row>
    <row r="82" spans="1:235" ht="18" customHeight="1" x14ac:dyDescent="0.25">
      <c r="A82" s="181"/>
      <c r="B82" s="270" t="s">
        <v>162</v>
      </c>
      <c r="C82" s="270"/>
      <c r="D82" s="270"/>
      <c r="E82" s="270"/>
      <c r="F82" s="271">
        <f>F81</f>
        <v>3800</v>
      </c>
      <c r="G82" s="271"/>
      <c r="H82" s="271">
        <f>H81</f>
        <v>3800</v>
      </c>
      <c r="I82" s="271"/>
      <c r="J82" s="272">
        <f>J81</f>
        <v>656.25</v>
      </c>
      <c r="K82" s="272"/>
      <c r="L82" s="273">
        <f t="shared" si="15"/>
        <v>0.17269736842105263</v>
      </c>
      <c r="M82" s="273"/>
      <c r="N82" s="116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</row>
    <row r="83" spans="1:235" ht="18" customHeight="1" x14ac:dyDescent="0.25">
      <c r="A83" s="181"/>
      <c r="B83" s="275" t="s">
        <v>187</v>
      </c>
      <c r="C83" s="275"/>
      <c r="D83" s="275"/>
      <c r="E83" s="275"/>
      <c r="F83" s="276">
        <f>F82</f>
        <v>3800</v>
      </c>
      <c r="G83" s="276"/>
      <c r="H83" s="276">
        <f>H82</f>
        <v>3800</v>
      </c>
      <c r="I83" s="276"/>
      <c r="J83" s="277">
        <f>J82</f>
        <v>656.25</v>
      </c>
      <c r="K83" s="277"/>
      <c r="L83" s="278">
        <f t="shared" si="15"/>
        <v>0.17269736842105263</v>
      </c>
      <c r="M83" s="278"/>
      <c r="N83" s="116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</row>
    <row r="84" spans="1:235" ht="18" customHeight="1" x14ac:dyDescent="0.25">
      <c r="A84" s="181"/>
      <c r="B84" s="244" t="s">
        <v>188</v>
      </c>
      <c r="C84" s="244"/>
      <c r="D84" s="244"/>
      <c r="E84" s="244"/>
      <c r="F84" s="245">
        <f>F42+F52+F67+F83</f>
        <v>100409</v>
      </c>
      <c r="G84" s="245"/>
      <c r="H84" s="245">
        <f>H42+H52+H67+H83</f>
        <v>100409</v>
      </c>
      <c r="I84" s="245"/>
      <c r="J84" s="246">
        <f>J42+J52+J67+J83</f>
        <v>45812.959999999999</v>
      </c>
      <c r="K84" s="246"/>
      <c r="L84" s="247">
        <f t="shared" si="15"/>
        <v>0.45626348235715919</v>
      </c>
      <c r="M84" s="247"/>
      <c r="N84" s="116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</row>
    <row r="85" spans="1:235" ht="18" customHeight="1" x14ac:dyDescent="0.25">
      <c r="A85" s="129"/>
      <c r="B85" s="119"/>
      <c r="C85" s="119"/>
      <c r="D85" s="119"/>
      <c r="E85" s="119"/>
      <c r="F85" s="134"/>
      <c r="G85" s="134"/>
      <c r="H85" s="134"/>
      <c r="I85" s="134"/>
      <c r="J85" s="134"/>
      <c r="K85" s="134"/>
      <c r="L85" s="130"/>
      <c r="M85" s="130"/>
      <c r="N85" s="116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</row>
    <row r="86" spans="1:235" ht="18" customHeight="1" x14ac:dyDescent="0.25">
      <c r="A86" s="181"/>
      <c r="B86" s="280" t="s">
        <v>189</v>
      </c>
      <c r="C86" s="280"/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96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</row>
    <row r="87" spans="1:235" ht="18" customHeight="1" x14ac:dyDescent="0.25">
      <c r="A87" s="181"/>
      <c r="B87" s="275" t="s">
        <v>190</v>
      </c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96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</row>
    <row r="88" spans="1:235" ht="18" customHeight="1" x14ac:dyDescent="0.25">
      <c r="A88" s="181"/>
      <c r="B88" s="281" t="s">
        <v>115</v>
      </c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96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</row>
    <row r="89" spans="1:235" s="107" customFormat="1" ht="12.75" customHeight="1" x14ac:dyDescent="0.25">
      <c r="A89" s="248" t="s">
        <v>191</v>
      </c>
      <c r="B89" s="249"/>
      <c r="C89" s="307" t="s">
        <v>192</v>
      </c>
      <c r="D89" s="250"/>
      <c r="E89" s="250"/>
      <c r="F89" s="251">
        <v>0</v>
      </c>
      <c r="G89" s="252"/>
      <c r="H89" s="251">
        <v>0</v>
      </c>
      <c r="I89" s="252"/>
      <c r="J89" s="253">
        <v>0</v>
      </c>
      <c r="K89" s="254"/>
      <c r="L89" s="255" t="e">
        <f t="shared" ref="L89:L117" si="16">J89/F89</f>
        <v>#DIV/0!</v>
      </c>
      <c r="M89" s="256"/>
      <c r="N89" s="98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  <c r="EM89" s="97"/>
      <c r="EN89" s="97"/>
      <c r="EO89" s="97"/>
      <c r="EP89" s="97"/>
      <c r="EQ89" s="97"/>
      <c r="ER89" s="97"/>
      <c r="ES89" s="97"/>
      <c r="ET89" s="97"/>
      <c r="EU89" s="97"/>
      <c r="EV89" s="97"/>
      <c r="EW89" s="97"/>
      <c r="EX89" s="97"/>
      <c r="EY89" s="97"/>
      <c r="EZ89" s="97"/>
      <c r="FA89" s="97"/>
      <c r="FB89" s="97"/>
      <c r="FC89" s="97"/>
      <c r="FD89" s="97"/>
      <c r="FE89" s="97"/>
      <c r="FF89" s="97"/>
      <c r="FG89" s="97"/>
      <c r="FH89" s="97"/>
      <c r="FI89" s="97"/>
      <c r="FJ89" s="97"/>
      <c r="FK89" s="97"/>
      <c r="FL89" s="97"/>
      <c r="FM89" s="97"/>
      <c r="FN89" s="97"/>
      <c r="FO89" s="97"/>
      <c r="FP89" s="97"/>
      <c r="FQ89" s="97"/>
      <c r="FR89" s="97"/>
      <c r="FS89" s="97"/>
      <c r="FT89" s="97"/>
      <c r="FU89" s="97"/>
      <c r="FV89" s="97"/>
      <c r="FW89" s="97"/>
      <c r="FX89" s="97"/>
      <c r="FY89" s="97"/>
      <c r="FZ89" s="97"/>
      <c r="GA89" s="97"/>
      <c r="GB89" s="97"/>
      <c r="GC89" s="97"/>
      <c r="GD89" s="97"/>
      <c r="GE89" s="97"/>
      <c r="GF89" s="97"/>
      <c r="GG89" s="97"/>
      <c r="GH89" s="97"/>
      <c r="GI89" s="97"/>
      <c r="GJ89" s="97"/>
      <c r="GK89" s="97"/>
      <c r="GL89" s="97"/>
      <c r="GM89" s="97"/>
      <c r="GN89" s="97"/>
      <c r="GO89" s="97"/>
      <c r="GP89" s="97"/>
      <c r="GQ89" s="97"/>
      <c r="GR89" s="97"/>
      <c r="GS89" s="97"/>
      <c r="GT89" s="97"/>
      <c r="GU89" s="97"/>
      <c r="GV89" s="97"/>
      <c r="GW89" s="97"/>
      <c r="GX89" s="97"/>
      <c r="GY89" s="97"/>
      <c r="GZ89" s="97"/>
      <c r="HA89" s="97"/>
      <c r="HB89" s="97"/>
      <c r="HC89" s="97"/>
      <c r="HD89" s="97"/>
      <c r="HE89" s="97"/>
      <c r="HF89" s="97"/>
      <c r="HG89" s="97"/>
      <c r="HH89" s="97"/>
      <c r="HI89" s="97"/>
      <c r="HJ89" s="97"/>
      <c r="HK89" s="97"/>
      <c r="HL89" s="97"/>
      <c r="HM89" s="97"/>
      <c r="HN89" s="97"/>
      <c r="HO89" s="97"/>
      <c r="HP89" s="97"/>
      <c r="HQ89" s="97"/>
      <c r="HR89" s="97"/>
      <c r="HS89" s="97"/>
      <c r="HT89" s="97"/>
      <c r="HU89" s="97"/>
      <c r="HV89" s="97"/>
      <c r="HW89" s="97"/>
      <c r="HX89" s="97"/>
      <c r="HY89" s="97"/>
      <c r="HZ89" s="97"/>
      <c r="IA89" s="97"/>
    </row>
    <row r="90" spans="1:235" s="107" customFormat="1" ht="13.5" customHeight="1" x14ac:dyDescent="0.25">
      <c r="A90" s="185"/>
      <c r="B90" s="185"/>
      <c r="C90" s="257" t="s">
        <v>120</v>
      </c>
      <c r="D90" s="257"/>
      <c r="E90" s="257"/>
      <c r="F90" s="258">
        <f>F89</f>
        <v>0</v>
      </c>
      <c r="G90" s="259"/>
      <c r="H90" s="258">
        <f>H89</f>
        <v>0</v>
      </c>
      <c r="I90" s="259"/>
      <c r="J90" s="260">
        <f>J89</f>
        <v>0</v>
      </c>
      <c r="K90" s="261"/>
      <c r="L90" s="262" t="e">
        <f t="shared" si="16"/>
        <v>#DIV/0!</v>
      </c>
      <c r="M90" s="263"/>
      <c r="N90" s="99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  <c r="CC90" s="97"/>
      <c r="CD90" s="97"/>
      <c r="CE90" s="97"/>
      <c r="CF90" s="97"/>
      <c r="CG90" s="97"/>
      <c r="CH90" s="97"/>
      <c r="CI90" s="97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97"/>
      <c r="DY90" s="97"/>
      <c r="DZ90" s="97"/>
      <c r="EA90" s="97"/>
      <c r="EB90" s="97"/>
      <c r="EC90" s="97"/>
      <c r="ED90" s="97"/>
      <c r="EE90" s="97"/>
      <c r="EF90" s="97"/>
      <c r="EG90" s="97"/>
      <c r="EH90" s="97"/>
      <c r="EI90" s="97"/>
      <c r="EJ90" s="97"/>
      <c r="EK90" s="97"/>
      <c r="EL90" s="97"/>
      <c r="EM90" s="97"/>
      <c r="EN90" s="97"/>
      <c r="EO90" s="97"/>
      <c r="EP90" s="97"/>
      <c r="EQ90" s="97"/>
      <c r="ER90" s="97"/>
      <c r="ES90" s="97"/>
      <c r="ET90" s="97"/>
      <c r="EU90" s="97"/>
      <c r="EV90" s="97"/>
      <c r="EW90" s="97"/>
      <c r="EX90" s="97"/>
      <c r="EY90" s="97"/>
      <c r="EZ90" s="97"/>
      <c r="FA90" s="97"/>
      <c r="FB90" s="97"/>
      <c r="FC90" s="97"/>
      <c r="FD90" s="97"/>
      <c r="FE90" s="97"/>
      <c r="FF90" s="97"/>
      <c r="FG90" s="97"/>
      <c r="FH90" s="97"/>
      <c r="FI90" s="97"/>
      <c r="FJ90" s="97"/>
      <c r="FK90" s="97"/>
      <c r="FL90" s="97"/>
      <c r="FM90" s="97"/>
      <c r="FN90" s="97"/>
      <c r="FO90" s="97"/>
      <c r="FP90" s="97"/>
      <c r="FQ90" s="97"/>
      <c r="FR90" s="97"/>
      <c r="FS90" s="97"/>
      <c r="FT90" s="97"/>
      <c r="FU90" s="97"/>
      <c r="FV90" s="97"/>
      <c r="FW90" s="97"/>
      <c r="FX90" s="97"/>
      <c r="FY90" s="97"/>
      <c r="FZ90" s="97"/>
      <c r="GA90" s="97"/>
      <c r="GB90" s="97"/>
      <c r="GC90" s="97"/>
      <c r="GD90" s="97"/>
      <c r="GE90" s="97"/>
      <c r="GF90" s="97"/>
      <c r="GG90" s="97"/>
      <c r="GH90" s="97"/>
      <c r="GI90" s="97"/>
      <c r="GJ90" s="97"/>
      <c r="GK90" s="97"/>
      <c r="GL90" s="97"/>
      <c r="GM90" s="97"/>
      <c r="GN90" s="97"/>
      <c r="GO90" s="97"/>
      <c r="GP90" s="97"/>
      <c r="GQ90" s="97"/>
      <c r="GR90" s="97"/>
      <c r="GS90" s="97"/>
      <c r="GT90" s="97"/>
      <c r="GU90" s="97"/>
      <c r="GV90" s="97"/>
      <c r="GW90" s="97"/>
      <c r="GX90" s="97"/>
      <c r="GY90" s="97"/>
      <c r="GZ90" s="97"/>
      <c r="HA90" s="97"/>
      <c r="HB90" s="97"/>
      <c r="HC90" s="97"/>
      <c r="HD90" s="97"/>
      <c r="HE90" s="97"/>
      <c r="HF90" s="97"/>
      <c r="HG90" s="97"/>
      <c r="HH90" s="97"/>
      <c r="HI90" s="97"/>
      <c r="HJ90" s="97"/>
      <c r="HK90" s="97"/>
      <c r="HL90" s="97"/>
      <c r="HM90" s="97"/>
      <c r="HN90" s="97"/>
      <c r="HO90" s="97"/>
      <c r="HP90" s="97"/>
      <c r="HQ90" s="97"/>
      <c r="HR90" s="97"/>
      <c r="HS90" s="97"/>
      <c r="HT90" s="97"/>
      <c r="HU90" s="97"/>
      <c r="HV90" s="97"/>
      <c r="HW90" s="97"/>
      <c r="HX90" s="97"/>
      <c r="HY90" s="97"/>
      <c r="HZ90" s="97"/>
      <c r="IA90" s="97"/>
    </row>
    <row r="91" spans="1:235" s="107" customFormat="1" ht="12.75" customHeight="1" x14ac:dyDescent="0.25">
      <c r="A91" s="248" t="s">
        <v>193</v>
      </c>
      <c r="B91" s="249"/>
      <c r="C91" s="307" t="s">
        <v>160</v>
      </c>
      <c r="D91" s="250"/>
      <c r="E91" s="250"/>
      <c r="F91" s="251">
        <v>400</v>
      </c>
      <c r="G91" s="252"/>
      <c r="H91" s="251">
        <v>400</v>
      </c>
      <c r="I91" s="252"/>
      <c r="J91" s="253">
        <v>0</v>
      </c>
      <c r="K91" s="254"/>
      <c r="L91" s="255">
        <f t="shared" si="16"/>
        <v>0</v>
      </c>
      <c r="M91" s="256"/>
      <c r="N91" s="98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  <c r="CC91" s="97"/>
      <c r="CD91" s="97"/>
      <c r="CE91" s="97"/>
      <c r="CF91" s="97"/>
      <c r="CG91" s="97"/>
      <c r="CH91" s="97"/>
      <c r="CI91" s="97"/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  <c r="EM91" s="97"/>
      <c r="EN91" s="97"/>
      <c r="EO91" s="97"/>
      <c r="EP91" s="97"/>
      <c r="EQ91" s="97"/>
      <c r="ER91" s="97"/>
      <c r="ES91" s="97"/>
      <c r="ET91" s="97"/>
      <c r="EU91" s="97"/>
      <c r="EV91" s="97"/>
      <c r="EW91" s="97"/>
      <c r="EX91" s="97"/>
      <c r="EY91" s="97"/>
      <c r="EZ91" s="97"/>
      <c r="FA91" s="97"/>
      <c r="FB91" s="97"/>
      <c r="FC91" s="97"/>
      <c r="FD91" s="97"/>
      <c r="FE91" s="97"/>
      <c r="FF91" s="97"/>
      <c r="FG91" s="97"/>
      <c r="FH91" s="97"/>
      <c r="FI91" s="97"/>
      <c r="FJ91" s="97"/>
      <c r="FK91" s="97"/>
      <c r="FL91" s="97"/>
      <c r="FM91" s="97"/>
      <c r="FN91" s="97"/>
      <c r="FO91" s="97"/>
      <c r="FP91" s="97"/>
      <c r="FQ91" s="97"/>
      <c r="FR91" s="97"/>
      <c r="FS91" s="97"/>
      <c r="FT91" s="97"/>
      <c r="FU91" s="97"/>
      <c r="FV91" s="97"/>
      <c r="FW91" s="97"/>
      <c r="FX91" s="97"/>
      <c r="FY91" s="97"/>
      <c r="FZ91" s="97"/>
      <c r="GA91" s="97"/>
      <c r="GB91" s="97"/>
      <c r="GC91" s="97"/>
      <c r="GD91" s="97"/>
      <c r="GE91" s="97"/>
      <c r="GF91" s="97"/>
      <c r="GG91" s="97"/>
      <c r="GH91" s="97"/>
      <c r="GI91" s="97"/>
      <c r="GJ91" s="97"/>
      <c r="GK91" s="97"/>
      <c r="GL91" s="97"/>
      <c r="GM91" s="97"/>
      <c r="GN91" s="97"/>
      <c r="GO91" s="97"/>
      <c r="GP91" s="97"/>
      <c r="GQ91" s="97"/>
      <c r="GR91" s="97"/>
      <c r="GS91" s="97"/>
      <c r="GT91" s="97"/>
      <c r="GU91" s="97"/>
      <c r="GV91" s="97"/>
      <c r="GW91" s="97"/>
      <c r="GX91" s="97"/>
      <c r="GY91" s="97"/>
      <c r="GZ91" s="97"/>
      <c r="HA91" s="97"/>
      <c r="HB91" s="97"/>
      <c r="HC91" s="97"/>
      <c r="HD91" s="97"/>
      <c r="HE91" s="97"/>
      <c r="HF91" s="97"/>
      <c r="HG91" s="97"/>
      <c r="HH91" s="97"/>
      <c r="HI91" s="97"/>
      <c r="HJ91" s="97"/>
      <c r="HK91" s="97"/>
      <c r="HL91" s="97"/>
      <c r="HM91" s="97"/>
      <c r="HN91" s="97"/>
      <c r="HO91" s="97"/>
      <c r="HP91" s="97"/>
      <c r="HQ91" s="97"/>
      <c r="HR91" s="97"/>
      <c r="HS91" s="97"/>
      <c r="HT91" s="97"/>
      <c r="HU91" s="97"/>
      <c r="HV91" s="97"/>
      <c r="HW91" s="97"/>
      <c r="HX91" s="97"/>
      <c r="HY91" s="97"/>
      <c r="HZ91" s="97"/>
      <c r="IA91" s="97"/>
    </row>
    <row r="92" spans="1:235" s="107" customFormat="1" ht="13.5" customHeight="1" x14ac:dyDescent="0.25">
      <c r="A92" s="185"/>
      <c r="B92" s="185"/>
      <c r="C92" s="257" t="s">
        <v>136</v>
      </c>
      <c r="D92" s="257"/>
      <c r="E92" s="257"/>
      <c r="F92" s="258">
        <f>F91</f>
        <v>400</v>
      </c>
      <c r="G92" s="259"/>
      <c r="H92" s="258">
        <f>H91</f>
        <v>400</v>
      </c>
      <c r="I92" s="259"/>
      <c r="J92" s="260">
        <f>J91</f>
        <v>0</v>
      </c>
      <c r="K92" s="261"/>
      <c r="L92" s="262">
        <f t="shared" si="16"/>
        <v>0</v>
      </c>
      <c r="M92" s="263"/>
      <c r="N92" s="99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  <c r="EM92" s="97"/>
      <c r="EN92" s="97"/>
      <c r="EO92" s="97"/>
      <c r="EP92" s="97"/>
      <c r="EQ92" s="97"/>
      <c r="ER92" s="97"/>
      <c r="ES92" s="97"/>
      <c r="ET92" s="97"/>
      <c r="EU92" s="97"/>
      <c r="EV92" s="97"/>
      <c r="EW92" s="97"/>
      <c r="EX92" s="97"/>
      <c r="EY92" s="97"/>
      <c r="EZ92" s="97"/>
      <c r="FA92" s="97"/>
      <c r="FB92" s="97"/>
      <c r="FC92" s="97"/>
      <c r="FD92" s="97"/>
      <c r="FE92" s="97"/>
      <c r="FF92" s="97"/>
      <c r="FG92" s="97"/>
      <c r="FH92" s="97"/>
      <c r="FI92" s="97"/>
      <c r="FJ92" s="97"/>
      <c r="FK92" s="97"/>
      <c r="FL92" s="97"/>
      <c r="FM92" s="97"/>
      <c r="FN92" s="97"/>
      <c r="FO92" s="97"/>
      <c r="FP92" s="97"/>
      <c r="FQ92" s="97"/>
      <c r="FR92" s="97"/>
      <c r="FS92" s="97"/>
      <c r="FT92" s="97"/>
      <c r="FU92" s="97"/>
      <c r="FV92" s="97"/>
      <c r="FW92" s="97"/>
      <c r="FX92" s="97"/>
      <c r="FY92" s="97"/>
      <c r="FZ92" s="97"/>
      <c r="GA92" s="97"/>
      <c r="GB92" s="97"/>
      <c r="GC92" s="97"/>
      <c r="GD92" s="97"/>
      <c r="GE92" s="97"/>
      <c r="GF92" s="97"/>
      <c r="GG92" s="97"/>
      <c r="GH92" s="97"/>
      <c r="GI92" s="97"/>
      <c r="GJ92" s="97"/>
      <c r="GK92" s="97"/>
      <c r="GL92" s="97"/>
      <c r="GM92" s="97"/>
      <c r="GN92" s="97"/>
      <c r="GO92" s="97"/>
      <c r="GP92" s="97"/>
      <c r="GQ92" s="97"/>
      <c r="GR92" s="97"/>
      <c r="GS92" s="97"/>
      <c r="GT92" s="97"/>
      <c r="GU92" s="97"/>
      <c r="GV92" s="97"/>
      <c r="GW92" s="97"/>
      <c r="GX92" s="97"/>
      <c r="GY92" s="97"/>
      <c r="GZ92" s="97"/>
      <c r="HA92" s="97"/>
      <c r="HB92" s="97"/>
      <c r="HC92" s="97"/>
      <c r="HD92" s="97"/>
      <c r="HE92" s="97"/>
      <c r="HF92" s="97"/>
      <c r="HG92" s="97"/>
      <c r="HH92" s="97"/>
      <c r="HI92" s="97"/>
      <c r="HJ92" s="97"/>
      <c r="HK92" s="97"/>
      <c r="HL92" s="97"/>
      <c r="HM92" s="97"/>
      <c r="HN92" s="97"/>
      <c r="HO92" s="97"/>
      <c r="HP92" s="97"/>
      <c r="HQ92" s="97"/>
      <c r="HR92" s="97"/>
      <c r="HS92" s="97"/>
      <c r="HT92" s="97"/>
      <c r="HU92" s="97"/>
      <c r="HV92" s="97"/>
      <c r="HW92" s="97"/>
      <c r="HX92" s="97"/>
      <c r="HY92" s="97"/>
      <c r="HZ92" s="97"/>
      <c r="IA92" s="97"/>
    </row>
    <row r="93" spans="1:235" s="107" customFormat="1" ht="13.5" customHeight="1" x14ac:dyDescent="0.25">
      <c r="A93" s="189"/>
      <c r="B93" s="189"/>
      <c r="C93" s="257" t="s">
        <v>137</v>
      </c>
      <c r="D93" s="257"/>
      <c r="E93" s="257"/>
      <c r="F93" s="258">
        <f>F90+F92</f>
        <v>400</v>
      </c>
      <c r="G93" s="259"/>
      <c r="H93" s="258">
        <f>H90+H92</f>
        <v>400</v>
      </c>
      <c r="I93" s="259"/>
      <c r="J93" s="260">
        <f>J90+J92</f>
        <v>0</v>
      </c>
      <c r="K93" s="261"/>
      <c r="L93" s="262">
        <f t="shared" si="16"/>
        <v>0</v>
      </c>
      <c r="M93" s="263"/>
      <c r="N93" s="99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  <c r="CC93" s="97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  <c r="EP93" s="97"/>
      <c r="EQ93" s="97"/>
      <c r="ER93" s="97"/>
      <c r="ES93" s="97"/>
      <c r="ET93" s="97"/>
      <c r="EU93" s="97"/>
      <c r="EV93" s="97"/>
      <c r="EW93" s="97"/>
      <c r="EX93" s="97"/>
      <c r="EY93" s="97"/>
      <c r="EZ93" s="97"/>
      <c r="FA93" s="97"/>
      <c r="FB93" s="97"/>
      <c r="FC93" s="97"/>
      <c r="FD93" s="97"/>
      <c r="FE93" s="97"/>
      <c r="FF93" s="97"/>
      <c r="FG93" s="97"/>
      <c r="FH93" s="97"/>
      <c r="FI93" s="97"/>
      <c r="FJ93" s="97"/>
      <c r="FK93" s="97"/>
      <c r="FL93" s="97"/>
      <c r="FM93" s="97"/>
      <c r="FN93" s="97"/>
      <c r="FO93" s="97"/>
      <c r="FP93" s="97"/>
      <c r="FQ93" s="97"/>
      <c r="FR93" s="97"/>
      <c r="FS93" s="97"/>
      <c r="FT93" s="97"/>
      <c r="FU93" s="97"/>
      <c r="FV93" s="97"/>
      <c r="FW93" s="97"/>
      <c r="FX93" s="97"/>
      <c r="FY93" s="97"/>
      <c r="FZ93" s="97"/>
      <c r="GA93" s="97"/>
      <c r="GB93" s="97"/>
      <c r="GC93" s="97"/>
      <c r="GD93" s="97"/>
      <c r="GE93" s="97"/>
      <c r="GF93" s="97"/>
      <c r="GG93" s="97"/>
      <c r="GH93" s="97"/>
      <c r="GI93" s="97"/>
      <c r="GJ93" s="97"/>
      <c r="GK93" s="97"/>
      <c r="GL93" s="97"/>
      <c r="GM93" s="97"/>
      <c r="GN93" s="97"/>
      <c r="GO93" s="97"/>
      <c r="GP93" s="97"/>
      <c r="GQ93" s="97"/>
      <c r="GR93" s="97"/>
      <c r="GS93" s="97"/>
      <c r="GT93" s="97"/>
      <c r="GU93" s="97"/>
      <c r="GV93" s="97"/>
      <c r="GW93" s="97"/>
      <c r="GX93" s="97"/>
      <c r="GY93" s="97"/>
      <c r="GZ93" s="97"/>
      <c r="HA93" s="97"/>
      <c r="HB93" s="97"/>
      <c r="HC93" s="97"/>
      <c r="HD93" s="97"/>
      <c r="HE93" s="97"/>
      <c r="HF93" s="97"/>
      <c r="HG93" s="97"/>
      <c r="HH93" s="97"/>
      <c r="HI93" s="97"/>
      <c r="HJ93" s="97"/>
      <c r="HK93" s="97"/>
      <c r="HL93" s="97"/>
      <c r="HM93" s="97"/>
      <c r="HN93" s="97"/>
      <c r="HO93" s="97"/>
      <c r="HP93" s="97"/>
      <c r="HQ93" s="97"/>
      <c r="HR93" s="97"/>
      <c r="HS93" s="97"/>
      <c r="HT93" s="97"/>
      <c r="HU93" s="97"/>
      <c r="HV93" s="97"/>
      <c r="HW93" s="97"/>
      <c r="HX93" s="97"/>
      <c r="HY93" s="97"/>
      <c r="HZ93" s="97"/>
      <c r="IA93" s="97"/>
    </row>
    <row r="94" spans="1:235" s="107" customFormat="1" ht="13.5" customHeight="1" x14ac:dyDescent="0.25">
      <c r="A94" s="189"/>
      <c r="B94" s="189"/>
      <c r="C94" s="257" t="s">
        <v>138</v>
      </c>
      <c r="D94" s="257"/>
      <c r="E94" s="257"/>
      <c r="F94" s="258">
        <f>F93</f>
        <v>400</v>
      </c>
      <c r="G94" s="259"/>
      <c r="H94" s="258">
        <f>H93</f>
        <v>400</v>
      </c>
      <c r="I94" s="259"/>
      <c r="J94" s="260">
        <f>J93</f>
        <v>0</v>
      </c>
      <c r="K94" s="261"/>
      <c r="L94" s="262">
        <f t="shared" si="16"/>
        <v>0</v>
      </c>
      <c r="M94" s="263"/>
      <c r="N94" s="99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  <c r="DE94" s="97"/>
      <c r="DF94" s="97"/>
      <c r="DG94" s="97"/>
      <c r="DH94" s="97"/>
      <c r="DI94" s="97"/>
      <c r="DJ94" s="97"/>
      <c r="DK94" s="97"/>
      <c r="DL94" s="97"/>
      <c r="DM94" s="97"/>
      <c r="DN94" s="97"/>
      <c r="DO94" s="97"/>
      <c r="DP94" s="97"/>
      <c r="DQ94" s="97"/>
      <c r="DR94" s="97"/>
      <c r="DS94" s="97"/>
      <c r="DT94" s="97"/>
      <c r="DU94" s="97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7"/>
      <c r="FE94" s="97"/>
      <c r="FF94" s="97"/>
      <c r="FG94" s="97"/>
      <c r="FH94" s="97"/>
      <c r="FI94" s="97"/>
      <c r="FJ94" s="97"/>
      <c r="FK94" s="97"/>
      <c r="FL94" s="97"/>
      <c r="FM94" s="97"/>
      <c r="FN94" s="97"/>
      <c r="FO94" s="97"/>
      <c r="FP94" s="97"/>
      <c r="FQ94" s="97"/>
      <c r="FR94" s="97"/>
      <c r="FS94" s="97"/>
      <c r="FT94" s="97"/>
      <c r="FU94" s="97"/>
      <c r="FV94" s="97"/>
      <c r="FW94" s="97"/>
      <c r="FX94" s="97"/>
      <c r="FY94" s="97"/>
      <c r="FZ94" s="97"/>
      <c r="GA94" s="97"/>
      <c r="GB94" s="97"/>
      <c r="GC94" s="97"/>
      <c r="GD94" s="97"/>
      <c r="GE94" s="97"/>
      <c r="GF94" s="97"/>
      <c r="GG94" s="97"/>
      <c r="GH94" s="97"/>
      <c r="GI94" s="97"/>
      <c r="GJ94" s="97"/>
      <c r="GK94" s="97"/>
      <c r="GL94" s="97"/>
      <c r="GM94" s="97"/>
      <c r="GN94" s="97"/>
      <c r="GO94" s="97"/>
      <c r="GP94" s="97"/>
      <c r="GQ94" s="97"/>
      <c r="GR94" s="97"/>
      <c r="GS94" s="97"/>
      <c r="GT94" s="97"/>
      <c r="GU94" s="97"/>
      <c r="GV94" s="97"/>
      <c r="GW94" s="97"/>
      <c r="GX94" s="97"/>
      <c r="GY94" s="97"/>
      <c r="GZ94" s="97"/>
      <c r="HA94" s="97"/>
      <c r="HB94" s="97"/>
      <c r="HC94" s="97"/>
      <c r="HD94" s="97"/>
      <c r="HE94" s="97"/>
      <c r="HF94" s="97"/>
      <c r="HG94" s="97"/>
      <c r="HH94" s="97"/>
      <c r="HI94" s="97"/>
      <c r="HJ94" s="97"/>
      <c r="HK94" s="97"/>
      <c r="HL94" s="97"/>
      <c r="HM94" s="97"/>
      <c r="HN94" s="97"/>
      <c r="HO94" s="97"/>
      <c r="HP94" s="97"/>
      <c r="HQ94" s="97"/>
      <c r="HR94" s="97"/>
      <c r="HS94" s="97"/>
      <c r="HT94" s="97"/>
      <c r="HU94" s="97"/>
      <c r="HV94" s="97"/>
      <c r="HW94" s="97"/>
      <c r="HX94" s="97"/>
      <c r="HY94" s="97"/>
      <c r="HZ94" s="97"/>
      <c r="IA94" s="97"/>
    </row>
    <row r="95" spans="1:235" ht="18" customHeight="1" x14ac:dyDescent="0.25">
      <c r="A95" s="181"/>
      <c r="B95" s="321" t="s">
        <v>194</v>
      </c>
      <c r="C95" s="322"/>
      <c r="D95" s="322"/>
      <c r="E95" s="322"/>
      <c r="F95" s="266">
        <f>F94</f>
        <v>400</v>
      </c>
      <c r="G95" s="266"/>
      <c r="H95" s="266">
        <f>H94</f>
        <v>400</v>
      </c>
      <c r="I95" s="266"/>
      <c r="J95" s="267">
        <f>J94</f>
        <v>0</v>
      </c>
      <c r="K95" s="267"/>
      <c r="L95" s="309">
        <f t="shared" si="16"/>
        <v>0</v>
      </c>
      <c r="M95" s="309"/>
      <c r="N95" s="116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</row>
    <row r="96" spans="1:235" s="107" customFormat="1" ht="12.75" x14ac:dyDescent="0.25">
      <c r="A96" s="248">
        <v>821</v>
      </c>
      <c r="B96" s="249"/>
      <c r="C96" s="250" t="s">
        <v>160</v>
      </c>
      <c r="D96" s="250"/>
      <c r="E96" s="250"/>
      <c r="F96" s="251">
        <v>520</v>
      </c>
      <c r="G96" s="252"/>
      <c r="H96" s="251">
        <v>520</v>
      </c>
      <c r="I96" s="252"/>
      <c r="J96" s="253">
        <v>599.09</v>
      </c>
      <c r="K96" s="254"/>
      <c r="L96" s="255">
        <f t="shared" si="16"/>
        <v>1.1520961538461538</v>
      </c>
      <c r="M96" s="256"/>
      <c r="N96" s="98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7"/>
      <c r="FF96" s="97"/>
      <c r="FG96" s="97"/>
      <c r="FH96" s="97"/>
      <c r="FI96" s="97"/>
      <c r="FJ96" s="97"/>
      <c r="FK96" s="97"/>
      <c r="FL96" s="97"/>
      <c r="FM96" s="97"/>
      <c r="FN96" s="97"/>
      <c r="FO96" s="97"/>
      <c r="FP96" s="97"/>
      <c r="FQ96" s="97"/>
      <c r="FR96" s="97"/>
      <c r="FS96" s="97"/>
      <c r="FT96" s="97"/>
      <c r="FU96" s="97"/>
      <c r="FV96" s="97"/>
      <c r="FW96" s="97"/>
      <c r="FX96" s="97"/>
      <c r="FY96" s="97"/>
      <c r="FZ96" s="97"/>
      <c r="GA96" s="97"/>
      <c r="GB96" s="97"/>
      <c r="GC96" s="97"/>
      <c r="GD96" s="97"/>
      <c r="GE96" s="97"/>
      <c r="GF96" s="97"/>
      <c r="GG96" s="97"/>
      <c r="GH96" s="97"/>
      <c r="GI96" s="97"/>
      <c r="GJ96" s="97"/>
      <c r="GK96" s="97"/>
      <c r="GL96" s="97"/>
      <c r="GM96" s="97"/>
      <c r="GN96" s="97"/>
      <c r="GO96" s="97"/>
      <c r="GP96" s="97"/>
      <c r="GQ96" s="97"/>
      <c r="GR96" s="97"/>
      <c r="GS96" s="97"/>
      <c r="GT96" s="97"/>
      <c r="GU96" s="97"/>
      <c r="GV96" s="97"/>
      <c r="GW96" s="97"/>
      <c r="GX96" s="97"/>
      <c r="GY96" s="97"/>
      <c r="GZ96" s="97"/>
      <c r="HA96" s="97"/>
      <c r="HB96" s="97"/>
      <c r="HC96" s="97"/>
      <c r="HD96" s="97"/>
      <c r="HE96" s="97"/>
      <c r="HF96" s="97"/>
      <c r="HG96" s="97"/>
      <c r="HH96" s="97"/>
      <c r="HI96" s="97"/>
      <c r="HJ96" s="97"/>
      <c r="HK96" s="97"/>
      <c r="HL96" s="97"/>
      <c r="HM96" s="97"/>
      <c r="HN96" s="97"/>
      <c r="HO96" s="97"/>
      <c r="HP96" s="97"/>
      <c r="HQ96" s="97"/>
      <c r="HR96" s="97"/>
      <c r="HS96" s="97"/>
      <c r="HT96" s="97"/>
      <c r="HU96" s="97"/>
      <c r="HV96" s="97"/>
      <c r="HW96" s="97"/>
      <c r="HX96" s="97"/>
      <c r="HY96" s="97"/>
      <c r="HZ96" s="97"/>
      <c r="IA96" s="97"/>
    </row>
    <row r="97" spans="1:235" s="107" customFormat="1" ht="13.5" customHeight="1" x14ac:dyDescent="0.25">
      <c r="A97" s="185"/>
      <c r="B97" s="185"/>
      <c r="C97" s="257" t="s">
        <v>136</v>
      </c>
      <c r="D97" s="257"/>
      <c r="E97" s="257"/>
      <c r="F97" s="258">
        <f>F96</f>
        <v>520</v>
      </c>
      <c r="G97" s="259"/>
      <c r="H97" s="258">
        <f>H96</f>
        <v>520</v>
      </c>
      <c r="I97" s="259"/>
      <c r="J97" s="260">
        <f>J96</f>
        <v>599.09</v>
      </c>
      <c r="K97" s="261"/>
      <c r="L97" s="262">
        <f t="shared" si="16"/>
        <v>1.1520961538461538</v>
      </c>
      <c r="M97" s="263"/>
      <c r="N97" s="99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  <c r="CC97" s="97"/>
      <c r="CD97" s="97"/>
      <c r="CE97" s="97"/>
      <c r="CF97" s="97"/>
      <c r="CG97" s="97"/>
      <c r="CH97" s="97"/>
      <c r="CI97" s="97"/>
      <c r="CJ97" s="97"/>
      <c r="CK97" s="97"/>
      <c r="CL97" s="97"/>
      <c r="CM97" s="97"/>
      <c r="CN97" s="97"/>
      <c r="CO97" s="97"/>
      <c r="CP97" s="97"/>
      <c r="CQ97" s="97"/>
      <c r="CR97" s="97"/>
      <c r="CS97" s="97"/>
      <c r="CT97" s="97"/>
      <c r="CU97" s="97"/>
      <c r="CV97" s="97"/>
      <c r="CW97" s="97"/>
      <c r="CX97" s="97"/>
      <c r="CY97" s="97"/>
      <c r="CZ97" s="97"/>
      <c r="DA97" s="97"/>
      <c r="DB97" s="97"/>
      <c r="DC97" s="97"/>
      <c r="DD97" s="97"/>
      <c r="DE97" s="97"/>
      <c r="DF97" s="97"/>
      <c r="DG97" s="97"/>
      <c r="DH97" s="97"/>
      <c r="DI97" s="97"/>
      <c r="DJ97" s="97"/>
      <c r="DK97" s="97"/>
      <c r="DL97" s="97"/>
      <c r="DM97" s="97"/>
      <c r="DN97" s="97"/>
      <c r="DO97" s="97"/>
      <c r="DP97" s="97"/>
      <c r="DQ97" s="97"/>
      <c r="DR97" s="97"/>
      <c r="DS97" s="97"/>
      <c r="DT97" s="97"/>
      <c r="DU97" s="97"/>
      <c r="DV97" s="97"/>
      <c r="DW97" s="97"/>
      <c r="DX97" s="97"/>
      <c r="DY97" s="97"/>
      <c r="DZ97" s="97"/>
      <c r="EA97" s="97"/>
      <c r="EB97" s="97"/>
      <c r="EC97" s="97"/>
      <c r="ED97" s="97"/>
      <c r="EE97" s="97"/>
      <c r="EF97" s="97"/>
      <c r="EG97" s="97"/>
      <c r="EH97" s="97"/>
      <c r="EI97" s="97"/>
      <c r="EJ97" s="97"/>
      <c r="EK97" s="97"/>
      <c r="EL97" s="97"/>
      <c r="EM97" s="97"/>
      <c r="EN97" s="97"/>
      <c r="EO97" s="97"/>
      <c r="EP97" s="97"/>
      <c r="EQ97" s="97"/>
      <c r="ER97" s="97"/>
      <c r="ES97" s="97"/>
      <c r="ET97" s="97"/>
      <c r="EU97" s="97"/>
      <c r="EV97" s="97"/>
      <c r="EW97" s="97"/>
      <c r="EX97" s="97"/>
      <c r="EY97" s="97"/>
      <c r="EZ97" s="97"/>
      <c r="FA97" s="97"/>
      <c r="FB97" s="97"/>
      <c r="FC97" s="97"/>
      <c r="FD97" s="97"/>
      <c r="FE97" s="97"/>
      <c r="FF97" s="97"/>
      <c r="FG97" s="97"/>
      <c r="FH97" s="97"/>
      <c r="FI97" s="97"/>
      <c r="FJ97" s="97"/>
      <c r="FK97" s="97"/>
      <c r="FL97" s="97"/>
      <c r="FM97" s="97"/>
      <c r="FN97" s="97"/>
      <c r="FO97" s="97"/>
      <c r="FP97" s="97"/>
      <c r="FQ97" s="97"/>
      <c r="FR97" s="97"/>
      <c r="FS97" s="97"/>
      <c r="FT97" s="97"/>
      <c r="FU97" s="97"/>
      <c r="FV97" s="97"/>
      <c r="FW97" s="97"/>
      <c r="FX97" s="97"/>
      <c r="FY97" s="97"/>
      <c r="FZ97" s="97"/>
      <c r="GA97" s="97"/>
      <c r="GB97" s="97"/>
      <c r="GC97" s="97"/>
      <c r="GD97" s="97"/>
      <c r="GE97" s="97"/>
      <c r="GF97" s="97"/>
      <c r="GG97" s="97"/>
      <c r="GH97" s="97"/>
      <c r="GI97" s="97"/>
      <c r="GJ97" s="97"/>
      <c r="GK97" s="97"/>
      <c r="GL97" s="97"/>
      <c r="GM97" s="97"/>
      <c r="GN97" s="97"/>
      <c r="GO97" s="97"/>
      <c r="GP97" s="97"/>
      <c r="GQ97" s="97"/>
      <c r="GR97" s="97"/>
      <c r="GS97" s="97"/>
      <c r="GT97" s="97"/>
      <c r="GU97" s="97"/>
      <c r="GV97" s="97"/>
      <c r="GW97" s="97"/>
      <c r="GX97" s="97"/>
      <c r="GY97" s="97"/>
      <c r="GZ97" s="97"/>
      <c r="HA97" s="97"/>
      <c r="HB97" s="97"/>
      <c r="HC97" s="97"/>
      <c r="HD97" s="97"/>
      <c r="HE97" s="97"/>
      <c r="HF97" s="97"/>
      <c r="HG97" s="97"/>
      <c r="HH97" s="97"/>
      <c r="HI97" s="97"/>
      <c r="HJ97" s="97"/>
      <c r="HK97" s="97"/>
      <c r="HL97" s="97"/>
      <c r="HM97" s="97"/>
      <c r="HN97" s="97"/>
      <c r="HO97" s="97"/>
      <c r="HP97" s="97"/>
      <c r="HQ97" s="97"/>
      <c r="HR97" s="97"/>
      <c r="HS97" s="97"/>
      <c r="HT97" s="97"/>
      <c r="HU97" s="97"/>
      <c r="HV97" s="97"/>
      <c r="HW97" s="97"/>
      <c r="HX97" s="97"/>
      <c r="HY97" s="97"/>
      <c r="HZ97" s="97"/>
      <c r="IA97" s="97"/>
    </row>
    <row r="98" spans="1:235" s="107" customFormat="1" ht="13.5" customHeight="1" x14ac:dyDescent="0.25">
      <c r="A98" s="189"/>
      <c r="B98" s="189"/>
      <c r="C98" s="257" t="s">
        <v>137</v>
      </c>
      <c r="D98" s="257"/>
      <c r="E98" s="257"/>
      <c r="F98" s="258">
        <f>F97</f>
        <v>520</v>
      </c>
      <c r="G98" s="259"/>
      <c r="H98" s="258">
        <f>H97</f>
        <v>520</v>
      </c>
      <c r="I98" s="259"/>
      <c r="J98" s="260">
        <f>J97</f>
        <v>599.09</v>
      </c>
      <c r="K98" s="261"/>
      <c r="L98" s="262">
        <f t="shared" si="16"/>
        <v>1.1520961538461538</v>
      </c>
      <c r="M98" s="263"/>
      <c r="N98" s="99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</row>
    <row r="99" spans="1:235" s="107" customFormat="1" ht="13.5" customHeight="1" x14ac:dyDescent="0.25">
      <c r="A99" s="189"/>
      <c r="B99" s="189"/>
      <c r="C99" s="257" t="s">
        <v>138</v>
      </c>
      <c r="D99" s="257"/>
      <c r="E99" s="257"/>
      <c r="F99" s="258">
        <f>F98</f>
        <v>520</v>
      </c>
      <c r="G99" s="259"/>
      <c r="H99" s="258">
        <f>H98</f>
        <v>520</v>
      </c>
      <c r="I99" s="259"/>
      <c r="J99" s="260">
        <f>J98</f>
        <v>599.09</v>
      </c>
      <c r="K99" s="261"/>
      <c r="L99" s="262">
        <f t="shared" si="16"/>
        <v>1.1520961538461538</v>
      </c>
      <c r="M99" s="263"/>
      <c r="N99" s="99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</row>
    <row r="100" spans="1:235" ht="18" customHeight="1" x14ac:dyDescent="0.25">
      <c r="A100" s="181"/>
      <c r="B100" s="321" t="s">
        <v>195</v>
      </c>
      <c r="C100" s="322"/>
      <c r="D100" s="322"/>
      <c r="E100" s="322"/>
      <c r="F100" s="266">
        <f>F99</f>
        <v>520</v>
      </c>
      <c r="G100" s="266"/>
      <c r="H100" s="266">
        <f>H99</f>
        <v>520</v>
      </c>
      <c r="I100" s="266"/>
      <c r="J100" s="267">
        <f>J99</f>
        <v>599.09</v>
      </c>
      <c r="K100" s="267"/>
      <c r="L100" s="309">
        <f t="shared" si="16"/>
        <v>1.1520961538461538</v>
      </c>
      <c r="M100" s="309"/>
      <c r="N100" s="116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</row>
    <row r="101" spans="1:235" s="107" customFormat="1" ht="12.75" x14ac:dyDescent="0.25">
      <c r="A101" s="248">
        <v>820</v>
      </c>
      <c r="B101" s="249"/>
      <c r="C101" s="250" t="s">
        <v>143</v>
      </c>
      <c r="D101" s="250"/>
      <c r="E101" s="250"/>
      <c r="F101" s="251">
        <v>275</v>
      </c>
      <c r="G101" s="252"/>
      <c r="H101" s="251">
        <v>275</v>
      </c>
      <c r="I101" s="252"/>
      <c r="J101" s="253">
        <v>313.5</v>
      </c>
      <c r="K101" s="254"/>
      <c r="L101" s="255">
        <f t="shared" si="16"/>
        <v>1.1399999999999999</v>
      </c>
      <c r="M101" s="256"/>
      <c r="N101" s="98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</row>
    <row r="102" spans="1:235" s="107" customFormat="1" ht="13.5" customHeight="1" x14ac:dyDescent="0.25">
      <c r="A102" s="186"/>
      <c r="B102" s="187"/>
      <c r="C102" s="257" t="s">
        <v>116</v>
      </c>
      <c r="D102" s="257"/>
      <c r="E102" s="257"/>
      <c r="F102" s="258">
        <f>F101</f>
        <v>275</v>
      </c>
      <c r="G102" s="259"/>
      <c r="H102" s="258">
        <f>H101</f>
        <v>275</v>
      </c>
      <c r="I102" s="259"/>
      <c r="J102" s="260">
        <f>J101</f>
        <v>313.5</v>
      </c>
      <c r="K102" s="261"/>
      <c r="L102" s="262">
        <f t="shared" si="16"/>
        <v>1.1399999999999999</v>
      </c>
      <c r="M102" s="263"/>
      <c r="N102" s="99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</row>
    <row r="103" spans="1:235" s="107" customFormat="1" ht="13.5" customHeight="1" x14ac:dyDescent="0.25">
      <c r="A103" s="188"/>
      <c r="B103" s="190"/>
      <c r="C103" s="257" t="s">
        <v>137</v>
      </c>
      <c r="D103" s="257"/>
      <c r="E103" s="257"/>
      <c r="F103" s="258">
        <f>F102</f>
        <v>275</v>
      </c>
      <c r="G103" s="259"/>
      <c r="H103" s="258">
        <f>H102</f>
        <v>275</v>
      </c>
      <c r="I103" s="259"/>
      <c r="J103" s="260">
        <f>J102</f>
        <v>313.5</v>
      </c>
      <c r="K103" s="261"/>
      <c r="L103" s="262">
        <f t="shared" si="16"/>
        <v>1.1399999999999999</v>
      </c>
      <c r="M103" s="263"/>
      <c r="N103" s="99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</row>
    <row r="104" spans="1:235" s="107" customFormat="1" ht="13.5" customHeight="1" x14ac:dyDescent="0.25">
      <c r="A104" s="188"/>
      <c r="B104" s="190"/>
      <c r="C104" s="257" t="s">
        <v>138</v>
      </c>
      <c r="D104" s="257"/>
      <c r="E104" s="257"/>
      <c r="F104" s="258">
        <f>F103</f>
        <v>275</v>
      </c>
      <c r="G104" s="259"/>
      <c r="H104" s="258">
        <f>H103</f>
        <v>275</v>
      </c>
      <c r="I104" s="259"/>
      <c r="J104" s="260">
        <f>J103</f>
        <v>313.5</v>
      </c>
      <c r="K104" s="261"/>
      <c r="L104" s="262">
        <f t="shared" si="16"/>
        <v>1.1399999999999999</v>
      </c>
      <c r="M104" s="263"/>
      <c r="N104" s="99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</row>
    <row r="105" spans="1:235" ht="18" customHeight="1" x14ac:dyDescent="0.25">
      <c r="A105" s="181"/>
      <c r="B105" s="321" t="s">
        <v>196</v>
      </c>
      <c r="C105" s="322"/>
      <c r="D105" s="322"/>
      <c r="E105" s="322"/>
      <c r="F105" s="266">
        <f>F104</f>
        <v>275</v>
      </c>
      <c r="G105" s="266"/>
      <c r="H105" s="266">
        <f>H104</f>
        <v>275</v>
      </c>
      <c r="I105" s="266"/>
      <c r="J105" s="267">
        <f>J104</f>
        <v>313.5</v>
      </c>
      <c r="K105" s="267"/>
      <c r="L105" s="309">
        <f t="shared" si="16"/>
        <v>1.1399999999999999</v>
      </c>
      <c r="M105" s="309"/>
      <c r="N105" s="116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</row>
    <row r="106" spans="1:235" s="107" customFormat="1" ht="12.75" customHeight="1" x14ac:dyDescent="0.25">
      <c r="A106" s="248" t="s">
        <v>197</v>
      </c>
      <c r="B106" s="249"/>
      <c r="C106" s="250" t="s">
        <v>143</v>
      </c>
      <c r="D106" s="250"/>
      <c r="E106" s="250"/>
      <c r="F106" s="251">
        <v>1700</v>
      </c>
      <c r="G106" s="252"/>
      <c r="H106" s="251">
        <v>1700</v>
      </c>
      <c r="I106" s="252"/>
      <c r="J106" s="253">
        <v>690</v>
      </c>
      <c r="K106" s="254"/>
      <c r="L106" s="255">
        <f t="shared" si="16"/>
        <v>0.40588235294117647</v>
      </c>
      <c r="M106" s="256"/>
      <c r="N106" s="98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</row>
    <row r="107" spans="1:235" s="107" customFormat="1" ht="13.5" customHeight="1" x14ac:dyDescent="0.25">
      <c r="A107" s="186"/>
      <c r="B107" s="187"/>
      <c r="C107" s="257" t="s">
        <v>116</v>
      </c>
      <c r="D107" s="257"/>
      <c r="E107" s="257"/>
      <c r="F107" s="258">
        <f>F106</f>
        <v>1700</v>
      </c>
      <c r="G107" s="259"/>
      <c r="H107" s="258">
        <f>H106</f>
        <v>1700</v>
      </c>
      <c r="I107" s="259"/>
      <c r="J107" s="260">
        <f>J106</f>
        <v>690</v>
      </c>
      <c r="K107" s="261"/>
      <c r="L107" s="262">
        <f t="shared" si="16"/>
        <v>0.40588235294117647</v>
      </c>
      <c r="M107" s="263"/>
      <c r="N107" s="99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</row>
    <row r="108" spans="1:235" s="107" customFormat="1" ht="12.75" x14ac:dyDescent="0.25">
      <c r="A108" s="248" t="s">
        <v>198</v>
      </c>
      <c r="B108" s="249"/>
      <c r="C108" s="250" t="s">
        <v>147</v>
      </c>
      <c r="D108" s="250"/>
      <c r="E108" s="250"/>
      <c r="F108" s="251">
        <v>0</v>
      </c>
      <c r="G108" s="252"/>
      <c r="H108" s="251">
        <v>0</v>
      </c>
      <c r="I108" s="252"/>
      <c r="J108" s="253">
        <v>0</v>
      </c>
      <c r="K108" s="254"/>
      <c r="L108" s="255" t="e">
        <f t="shared" si="16"/>
        <v>#DIV/0!</v>
      </c>
      <c r="M108" s="256"/>
      <c r="N108" s="98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</row>
    <row r="109" spans="1:235" s="107" customFormat="1" ht="12.75" x14ac:dyDescent="0.25">
      <c r="A109" s="248" t="s">
        <v>199</v>
      </c>
      <c r="B109" s="249"/>
      <c r="C109" s="250" t="s">
        <v>149</v>
      </c>
      <c r="D109" s="250"/>
      <c r="E109" s="250"/>
      <c r="F109" s="251">
        <v>0</v>
      </c>
      <c r="G109" s="252"/>
      <c r="H109" s="251">
        <v>0</v>
      </c>
      <c r="I109" s="252"/>
      <c r="J109" s="253">
        <v>915.02</v>
      </c>
      <c r="K109" s="254"/>
      <c r="L109" s="255" t="e">
        <f t="shared" si="16"/>
        <v>#DIV/0!</v>
      </c>
      <c r="M109" s="256"/>
      <c r="N109" s="98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</row>
    <row r="110" spans="1:235" s="107" customFormat="1" ht="13.5" customHeight="1" x14ac:dyDescent="0.25">
      <c r="A110" s="185"/>
      <c r="B110" s="185"/>
      <c r="C110" s="257" t="s">
        <v>120</v>
      </c>
      <c r="D110" s="257"/>
      <c r="E110" s="257"/>
      <c r="F110" s="258">
        <f>F108+F109</f>
        <v>0</v>
      </c>
      <c r="G110" s="259"/>
      <c r="H110" s="258">
        <f>H108+H109</f>
        <v>0</v>
      </c>
      <c r="I110" s="259"/>
      <c r="J110" s="260">
        <f>J108+J109</f>
        <v>915.02</v>
      </c>
      <c r="K110" s="261"/>
      <c r="L110" s="262" t="e">
        <f t="shared" si="16"/>
        <v>#DIV/0!</v>
      </c>
      <c r="M110" s="263"/>
      <c r="N110" s="98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</row>
    <row r="111" spans="1:235" s="107" customFormat="1" ht="12.75" customHeight="1" x14ac:dyDescent="0.25">
      <c r="A111" s="248">
        <v>1042</v>
      </c>
      <c r="B111" s="249"/>
      <c r="C111" s="250" t="s">
        <v>160</v>
      </c>
      <c r="D111" s="250"/>
      <c r="E111" s="250"/>
      <c r="F111" s="251">
        <v>1700</v>
      </c>
      <c r="G111" s="252"/>
      <c r="H111" s="251">
        <v>1700</v>
      </c>
      <c r="I111" s="252"/>
      <c r="J111" s="253">
        <v>185.8</v>
      </c>
      <c r="K111" s="254"/>
      <c r="L111" s="255">
        <f t="shared" si="16"/>
        <v>0.10929411764705883</v>
      </c>
      <c r="M111" s="256"/>
      <c r="N111" s="98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</row>
    <row r="112" spans="1:235" s="107" customFormat="1" ht="13.5" customHeight="1" x14ac:dyDescent="0.25">
      <c r="A112" s="185"/>
      <c r="B112" s="185"/>
      <c r="C112" s="257" t="s">
        <v>136</v>
      </c>
      <c r="D112" s="257"/>
      <c r="E112" s="257"/>
      <c r="F112" s="258">
        <f>F111</f>
        <v>1700</v>
      </c>
      <c r="G112" s="259"/>
      <c r="H112" s="258">
        <f>H111</f>
        <v>1700</v>
      </c>
      <c r="I112" s="259"/>
      <c r="J112" s="260">
        <f>J111</f>
        <v>185.8</v>
      </c>
      <c r="K112" s="261"/>
      <c r="L112" s="262">
        <f t="shared" si="16"/>
        <v>0.10929411764705883</v>
      </c>
      <c r="M112" s="263"/>
      <c r="N112" s="98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</row>
    <row r="113" spans="1:235" s="107" customFormat="1" ht="13.5" customHeight="1" x14ac:dyDescent="0.25">
      <c r="A113" s="188"/>
      <c r="B113" s="190"/>
      <c r="C113" s="257" t="s">
        <v>137</v>
      </c>
      <c r="D113" s="257"/>
      <c r="E113" s="257"/>
      <c r="F113" s="258">
        <f>F107+F110+F112</f>
        <v>3400</v>
      </c>
      <c r="G113" s="259"/>
      <c r="H113" s="258">
        <f t="shared" ref="H113" si="17">H107+H110+H112</f>
        <v>3400</v>
      </c>
      <c r="I113" s="285"/>
      <c r="J113" s="258">
        <f t="shared" ref="J113" si="18">J107+J110+J112</f>
        <v>1790.82</v>
      </c>
      <c r="K113" s="285"/>
      <c r="L113" s="263">
        <f t="shared" si="16"/>
        <v>0.52671176470588232</v>
      </c>
      <c r="M113" s="286"/>
      <c r="N113" s="99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</row>
    <row r="114" spans="1:235" s="107" customFormat="1" ht="13.5" customHeight="1" x14ac:dyDescent="0.25">
      <c r="A114" s="188"/>
      <c r="B114" s="190"/>
      <c r="C114" s="257" t="s">
        <v>138</v>
      </c>
      <c r="D114" s="257"/>
      <c r="E114" s="257"/>
      <c r="F114" s="258">
        <f>F113</f>
        <v>3400</v>
      </c>
      <c r="G114" s="259"/>
      <c r="H114" s="258">
        <f t="shared" ref="H114" si="19">H113</f>
        <v>3400</v>
      </c>
      <c r="I114" s="285"/>
      <c r="J114" s="258">
        <f t="shared" ref="J114" si="20">J113</f>
        <v>1790.82</v>
      </c>
      <c r="K114" s="285"/>
      <c r="L114" s="262">
        <f t="shared" si="16"/>
        <v>0.52671176470588232</v>
      </c>
      <c r="M114" s="263"/>
      <c r="N114" s="99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</row>
    <row r="115" spans="1:235" ht="18" customHeight="1" x14ac:dyDescent="0.25">
      <c r="A115" s="181"/>
      <c r="B115" s="265" t="s">
        <v>200</v>
      </c>
      <c r="C115" s="314"/>
      <c r="D115" s="314"/>
      <c r="E115" s="314"/>
      <c r="F115" s="266">
        <f>F114</f>
        <v>3400</v>
      </c>
      <c r="G115" s="266"/>
      <c r="H115" s="266">
        <f>H114</f>
        <v>3400</v>
      </c>
      <c r="I115" s="266"/>
      <c r="J115" s="267">
        <f>J114</f>
        <v>1790.82</v>
      </c>
      <c r="K115" s="267"/>
      <c r="L115" s="309">
        <f t="shared" si="16"/>
        <v>0.52671176470588232</v>
      </c>
      <c r="M115" s="309"/>
      <c r="N115" s="116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</row>
    <row r="116" spans="1:235" ht="18" customHeight="1" x14ac:dyDescent="0.25">
      <c r="A116" s="181"/>
      <c r="B116" s="270" t="s">
        <v>162</v>
      </c>
      <c r="C116" s="270"/>
      <c r="D116" s="270"/>
      <c r="E116" s="270"/>
      <c r="F116" s="271">
        <f>F95+F100+F105+F115</f>
        <v>4595</v>
      </c>
      <c r="G116" s="271"/>
      <c r="H116" s="271">
        <f>H95+H100+H105+H115</f>
        <v>4595</v>
      </c>
      <c r="I116" s="271"/>
      <c r="J116" s="272">
        <f>J95+J100+J105+J115</f>
        <v>2703.41</v>
      </c>
      <c r="K116" s="272"/>
      <c r="L116" s="273">
        <f t="shared" si="16"/>
        <v>0.58833732317736664</v>
      </c>
      <c r="M116" s="273"/>
      <c r="N116" s="116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</row>
    <row r="117" spans="1:235" ht="18" customHeight="1" x14ac:dyDescent="0.25">
      <c r="A117" s="181"/>
      <c r="B117" s="275" t="s">
        <v>201</v>
      </c>
      <c r="C117" s="275"/>
      <c r="D117" s="275"/>
      <c r="E117" s="275"/>
      <c r="F117" s="276">
        <f>F116</f>
        <v>4595</v>
      </c>
      <c r="G117" s="276"/>
      <c r="H117" s="276">
        <f>H116</f>
        <v>4595</v>
      </c>
      <c r="I117" s="276"/>
      <c r="J117" s="277">
        <f>J116</f>
        <v>2703.41</v>
      </c>
      <c r="K117" s="277"/>
      <c r="L117" s="278">
        <f t="shared" si="16"/>
        <v>0.58833732317736664</v>
      </c>
      <c r="M117" s="278"/>
      <c r="N117" s="116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</row>
    <row r="118" spans="1:235" ht="18" customHeight="1" x14ac:dyDescent="0.25">
      <c r="A118" s="129"/>
      <c r="B118" s="119"/>
      <c r="C118" s="119"/>
      <c r="D118" s="119"/>
      <c r="E118" s="119"/>
      <c r="F118" s="134"/>
      <c r="G118" s="134"/>
      <c r="H118" s="134"/>
      <c r="I118" s="134"/>
      <c r="J118" s="134"/>
      <c r="K118" s="134"/>
      <c r="L118" s="130"/>
      <c r="M118" s="130"/>
      <c r="N118" s="116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</row>
    <row r="119" spans="1:235" ht="18" customHeight="1" x14ac:dyDescent="0.25">
      <c r="A119" s="181"/>
      <c r="B119" s="324" t="s">
        <v>202</v>
      </c>
      <c r="C119" s="324"/>
      <c r="D119" s="324"/>
      <c r="E119" s="324"/>
      <c r="F119" s="324"/>
      <c r="G119" s="324"/>
      <c r="H119" s="324"/>
      <c r="I119" s="324"/>
      <c r="J119" s="324"/>
      <c r="K119" s="324"/>
      <c r="L119" s="324"/>
      <c r="M119" s="324"/>
      <c r="N119" s="96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</row>
    <row r="120" spans="1:235" ht="18" customHeight="1" x14ac:dyDescent="0.25">
      <c r="A120" s="194"/>
      <c r="B120" s="323" t="s">
        <v>115</v>
      </c>
      <c r="C120" s="310"/>
      <c r="D120" s="310"/>
      <c r="E120" s="310"/>
      <c r="F120" s="310"/>
      <c r="G120" s="310"/>
      <c r="H120" s="310"/>
      <c r="I120" s="310"/>
      <c r="J120" s="310"/>
      <c r="K120" s="310"/>
      <c r="L120" s="310"/>
      <c r="M120" s="269"/>
      <c r="N120" s="96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</row>
    <row r="121" spans="1:235" s="107" customFormat="1" ht="12.75" x14ac:dyDescent="0.25">
      <c r="A121" s="248" t="s">
        <v>315</v>
      </c>
      <c r="B121" s="249"/>
      <c r="C121" s="250" t="s">
        <v>316</v>
      </c>
      <c r="D121" s="250"/>
      <c r="E121" s="250"/>
      <c r="F121" s="251">
        <v>0</v>
      </c>
      <c r="G121" s="252"/>
      <c r="H121" s="251">
        <v>0</v>
      </c>
      <c r="I121" s="252"/>
      <c r="J121" s="253">
        <v>0</v>
      </c>
      <c r="K121" s="254"/>
      <c r="L121" s="255" t="e">
        <f t="shared" ref="L121:L131" si="21">J121/F121</f>
        <v>#DIV/0!</v>
      </c>
      <c r="M121" s="256"/>
      <c r="N121" s="98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/>
      <c r="CJ121" s="97"/>
      <c r="CK121" s="97"/>
      <c r="CL121" s="97"/>
      <c r="CM121" s="97"/>
      <c r="CN121" s="97"/>
      <c r="CO121" s="97"/>
      <c r="CP121" s="97"/>
      <c r="CQ121" s="97"/>
      <c r="CR121" s="97"/>
      <c r="CS121" s="97"/>
      <c r="CT121" s="97"/>
      <c r="CU121" s="97"/>
      <c r="CV121" s="97"/>
      <c r="CW121" s="97"/>
      <c r="CX121" s="97"/>
      <c r="CY121" s="97"/>
      <c r="CZ121" s="97"/>
      <c r="DA121" s="97"/>
      <c r="DB121" s="97"/>
      <c r="DC121" s="97"/>
      <c r="DD121" s="97"/>
      <c r="DE121" s="97"/>
      <c r="DF121" s="97"/>
      <c r="DG121" s="97"/>
      <c r="DH121" s="97"/>
      <c r="DI121" s="97"/>
      <c r="DJ121" s="97"/>
      <c r="DK121" s="97"/>
      <c r="DL121" s="97"/>
      <c r="DM121" s="97"/>
      <c r="DN121" s="97"/>
      <c r="DO121" s="97"/>
      <c r="DP121" s="97"/>
      <c r="DQ121" s="97"/>
      <c r="DR121" s="97"/>
      <c r="DS121" s="97"/>
      <c r="DT121" s="97"/>
      <c r="DU121" s="97"/>
      <c r="DV121" s="97"/>
      <c r="DW121" s="97"/>
      <c r="DX121" s="97"/>
      <c r="DY121" s="97"/>
      <c r="DZ121" s="97"/>
      <c r="EA121" s="97"/>
      <c r="EB121" s="97"/>
      <c r="EC121" s="97"/>
      <c r="ED121" s="97"/>
      <c r="EE121" s="97"/>
      <c r="EF121" s="97"/>
      <c r="EG121" s="97"/>
      <c r="EH121" s="97"/>
      <c r="EI121" s="97"/>
      <c r="EJ121" s="97"/>
      <c r="EK121" s="97"/>
      <c r="EL121" s="97"/>
      <c r="EM121" s="97"/>
      <c r="EN121" s="97"/>
      <c r="EO121" s="97"/>
      <c r="EP121" s="97"/>
      <c r="EQ121" s="97"/>
      <c r="ER121" s="97"/>
      <c r="ES121" s="97"/>
      <c r="ET121" s="97"/>
      <c r="EU121" s="97"/>
      <c r="EV121" s="97"/>
      <c r="EW121" s="97"/>
      <c r="EX121" s="97"/>
      <c r="EY121" s="97"/>
      <c r="EZ121" s="97"/>
      <c r="FA121" s="97"/>
      <c r="FB121" s="97"/>
      <c r="FC121" s="97"/>
      <c r="FD121" s="97"/>
      <c r="FE121" s="97"/>
      <c r="FF121" s="97"/>
      <c r="FG121" s="97"/>
      <c r="FH121" s="97"/>
      <c r="FI121" s="97"/>
      <c r="FJ121" s="97"/>
      <c r="FK121" s="97"/>
      <c r="FL121" s="97"/>
      <c r="FM121" s="97"/>
      <c r="FN121" s="97"/>
      <c r="FO121" s="97"/>
      <c r="FP121" s="97"/>
      <c r="FQ121" s="97"/>
      <c r="FR121" s="97"/>
      <c r="FS121" s="97"/>
      <c r="FT121" s="97"/>
      <c r="FU121" s="97"/>
      <c r="FV121" s="97"/>
      <c r="FW121" s="97"/>
      <c r="FX121" s="97"/>
      <c r="FY121" s="97"/>
      <c r="FZ121" s="97"/>
      <c r="GA121" s="97"/>
      <c r="GB121" s="97"/>
      <c r="GC121" s="97"/>
      <c r="GD121" s="97"/>
      <c r="GE121" s="97"/>
      <c r="GF121" s="97"/>
      <c r="GG121" s="97"/>
      <c r="GH121" s="97"/>
      <c r="GI121" s="97"/>
      <c r="GJ121" s="97"/>
      <c r="GK121" s="97"/>
      <c r="GL121" s="97"/>
      <c r="GM121" s="97"/>
      <c r="GN121" s="97"/>
      <c r="GO121" s="97"/>
      <c r="GP121" s="97"/>
      <c r="GQ121" s="97"/>
      <c r="GR121" s="97"/>
      <c r="GS121" s="97"/>
      <c r="GT121" s="97"/>
      <c r="GU121" s="97"/>
      <c r="GV121" s="97"/>
      <c r="GW121" s="97"/>
      <c r="GX121" s="97"/>
      <c r="GY121" s="97"/>
      <c r="GZ121" s="97"/>
      <c r="HA121" s="97"/>
      <c r="HB121" s="97"/>
      <c r="HC121" s="97"/>
      <c r="HD121" s="97"/>
      <c r="HE121" s="97"/>
      <c r="HF121" s="97"/>
      <c r="HG121" s="97"/>
      <c r="HH121" s="97"/>
      <c r="HI121" s="97"/>
      <c r="HJ121" s="97"/>
      <c r="HK121" s="97"/>
      <c r="HL121" s="97"/>
      <c r="HM121" s="97"/>
      <c r="HN121" s="97"/>
      <c r="HO121" s="97"/>
      <c r="HP121" s="97"/>
      <c r="HQ121" s="97"/>
      <c r="HR121" s="97"/>
      <c r="HS121" s="97"/>
      <c r="HT121" s="97"/>
      <c r="HU121" s="97"/>
      <c r="HV121" s="97"/>
      <c r="HW121" s="97"/>
      <c r="HX121" s="97"/>
      <c r="HY121" s="97"/>
      <c r="HZ121" s="97"/>
      <c r="IA121" s="97"/>
    </row>
    <row r="122" spans="1:235" s="107" customFormat="1" ht="12.75" x14ac:dyDescent="0.25">
      <c r="A122" s="248" t="s">
        <v>317</v>
      </c>
      <c r="B122" s="249"/>
      <c r="C122" s="250" t="s">
        <v>318</v>
      </c>
      <c r="D122" s="250"/>
      <c r="E122" s="250"/>
      <c r="F122" s="251">
        <v>0</v>
      </c>
      <c r="G122" s="252"/>
      <c r="H122" s="251">
        <v>0</v>
      </c>
      <c r="I122" s="252"/>
      <c r="J122" s="253">
        <v>0</v>
      </c>
      <c r="K122" s="254"/>
      <c r="L122" s="255" t="e">
        <f t="shared" si="21"/>
        <v>#DIV/0!</v>
      </c>
      <c r="M122" s="256"/>
      <c r="N122" s="98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  <c r="CC122" s="97"/>
      <c r="CD122" s="97"/>
      <c r="CE122" s="97"/>
      <c r="CF122" s="97"/>
      <c r="CG122" s="97"/>
      <c r="CH122" s="97"/>
      <c r="CI122" s="97"/>
      <c r="CJ122" s="97"/>
      <c r="CK122" s="97"/>
      <c r="CL122" s="97"/>
      <c r="CM122" s="97"/>
      <c r="CN122" s="97"/>
      <c r="CO122" s="97"/>
      <c r="CP122" s="97"/>
      <c r="CQ122" s="97"/>
      <c r="CR122" s="97"/>
      <c r="CS122" s="97"/>
      <c r="CT122" s="97"/>
      <c r="CU122" s="97"/>
      <c r="CV122" s="97"/>
      <c r="CW122" s="97"/>
      <c r="CX122" s="97"/>
      <c r="CY122" s="97"/>
      <c r="CZ122" s="97"/>
      <c r="DA122" s="97"/>
      <c r="DB122" s="97"/>
      <c r="DC122" s="97"/>
      <c r="DD122" s="97"/>
      <c r="DE122" s="97"/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97"/>
      <c r="DS122" s="97"/>
      <c r="DT122" s="97"/>
      <c r="DU122" s="97"/>
      <c r="DV122" s="97"/>
      <c r="DW122" s="97"/>
      <c r="DX122" s="97"/>
      <c r="DY122" s="97"/>
      <c r="DZ122" s="97"/>
      <c r="EA122" s="97"/>
      <c r="EB122" s="97"/>
      <c r="EC122" s="97"/>
      <c r="ED122" s="97"/>
      <c r="EE122" s="97"/>
      <c r="EF122" s="97"/>
      <c r="EG122" s="97"/>
      <c r="EH122" s="97"/>
      <c r="EI122" s="97"/>
      <c r="EJ122" s="97"/>
      <c r="EK122" s="97"/>
      <c r="EL122" s="97"/>
      <c r="EM122" s="97"/>
      <c r="EN122" s="97"/>
      <c r="EO122" s="97"/>
      <c r="EP122" s="97"/>
      <c r="EQ122" s="97"/>
      <c r="ER122" s="97"/>
      <c r="ES122" s="97"/>
      <c r="ET122" s="97"/>
      <c r="EU122" s="97"/>
      <c r="EV122" s="97"/>
      <c r="EW122" s="97"/>
      <c r="EX122" s="97"/>
      <c r="EY122" s="97"/>
      <c r="EZ122" s="97"/>
      <c r="FA122" s="97"/>
      <c r="FB122" s="97"/>
      <c r="FC122" s="97"/>
      <c r="FD122" s="97"/>
      <c r="FE122" s="97"/>
      <c r="FF122" s="97"/>
      <c r="FG122" s="97"/>
      <c r="FH122" s="97"/>
      <c r="FI122" s="97"/>
      <c r="FJ122" s="97"/>
      <c r="FK122" s="97"/>
      <c r="FL122" s="97"/>
      <c r="FM122" s="97"/>
      <c r="FN122" s="97"/>
      <c r="FO122" s="97"/>
      <c r="FP122" s="97"/>
      <c r="FQ122" s="97"/>
      <c r="FR122" s="97"/>
      <c r="FS122" s="97"/>
      <c r="FT122" s="97"/>
      <c r="FU122" s="97"/>
      <c r="FV122" s="97"/>
      <c r="FW122" s="97"/>
      <c r="FX122" s="97"/>
      <c r="FY122" s="97"/>
      <c r="FZ122" s="97"/>
      <c r="GA122" s="97"/>
      <c r="GB122" s="97"/>
      <c r="GC122" s="97"/>
      <c r="GD122" s="97"/>
      <c r="GE122" s="97"/>
      <c r="GF122" s="97"/>
      <c r="GG122" s="97"/>
      <c r="GH122" s="97"/>
      <c r="GI122" s="97"/>
      <c r="GJ122" s="97"/>
      <c r="GK122" s="97"/>
      <c r="GL122" s="97"/>
      <c r="GM122" s="97"/>
      <c r="GN122" s="97"/>
      <c r="GO122" s="97"/>
      <c r="GP122" s="97"/>
      <c r="GQ122" s="97"/>
      <c r="GR122" s="97"/>
      <c r="GS122" s="97"/>
      <c r="GT122" s="97"/>
      <c r="GU122" s="97"/>
      <c r="GV122" s="97"/>
      <c r="GW122" s="97"/>
      <c r="GX122" s="97"/>
      <c r="GY122" s="97"/>
      <c r="GZ122" s="97"/>
      <c r="HA122" s="97"/>
      <c r="HB122" s="97"/>
      <c r="HC122" s="97"/>
      <c r="HD122" s="97"/>
      <c r="HE122" s="97"/>
      <c r="HF122" s="97"/>
      <c r="HG122" s="97"/>
      <c r="HH122" s="97"/>
      <c r="HI122" s="97"/>
      <c r="HJ122" s="97"/>
      <c r="HK122" s="97"/>
      <c r="HL122" s="97"/>
      <c r="HM122" s="97"/>
      <c r="HN122" s="97"/>
      <c r="HO122" s="97"/>
      <c r="HP122" s="97"/>
      <c r="HQ122" s="97"/>
      <c r="HR122" s="97"/>
      <c r="HS122" s="97"/>
      <c r="HT122" s="97"/>
      <c r="HU122" s="97"/>
      <c r="HV122" s="97"/>
      <c r="HW122" s="97"/>
      <c r="HX122" s="97"/>
      <c r="HY122" s="97"/>
      <c r="HZ122" s="97"/>
      <c r="IA122" s="97"/>
    </row>
    <row r="123" spans="1:235" s="107" customFormat="1" ht="13.5" x14ac:dyDescent="0.25">
      <c r="A123" s="186"/>
      <c r="B123" s="187"/>
      <c r="C123" s="257" t="s">
        <v>181</v>
      </c>
      <c r="D123" s="257"/>
      <c r="E123" s="257"/>
      <c r="F123" s="258">
        <f>F121+F122</f>
        <v>0</v>
      </c>
      <c r="G123" s="259"/>
      <c r="H123" s="258">
        <f>H121+H122</f>
        <v>0</v>
      </c>
      <c r="I123" s="259"/>
      <c r="J123" s="260">
        <f>J121+J122</f>
        <v>0</v>
      </c>
      <c r="K123" s="261"/>
      <c r="L123" s="262" t="e">
        <f t="shared" si="21"/>
        <v>#DIV/0!</v>
      </c>
      <c r="M123" s="263"/>
      <c r="N123" s="99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  <c r="CC123" s="97"/>
      <c r="CD123" s="97"/>
      <c r="CE123" s="97"/>
      <c r="CF123" s="97"/>
      <c r="CG123" s="97"/>
      <c r="CH123" s="97"/>
      <c r="CI123" s="97"/>
      <c r="CJ123" s="97"/>
      <c r="CK123" s="97"/>
      <c r="CL123" s="97"/>
      <c r="CM123" s="97"/>
      <c r="CN123" s="97"/>
      <c r="CO123" s="97"/>
      <c r="CP123" s="97"/>
      <c r="CQ123" s="97"/>
      <c r="CR123" s="97"/>
      <c r="CS123" s="97"/>
      <c r="CT123" s="97"/>
      <c r="CU123" s="97"/>
      <c r="CV123" s="97"/>
      <c r="CW123" s="97"/>
      <c r="CX123" s="97"/>
      <c r="CY123" s="97"/>
      <c r="CZ123" s="97"/>
      <c r="DA123" s="97"/>
      <c r="DB123" s="97"/>
      <c r="DC123" s="97"/>
      <c r="DD123" s="97"/>
      <c r="DE123" s="97"/>
      <c r="DF123" s="97"/>
      <c r="DG123" s="97"/>
      <c r="DH123" s="97"/>
      <c r="DI123" s="97"/>
      <c r="DJ123" s="97"/>
      <c r="DK123" s="97"/>
      <c r="DL123" s="97"/>
      <c r="DM123" s="97"/>
      <c r="DN123" s="97"/>
      <c r="DO123" s="97"/>
      <c r="DP123" s="97"/>
      <c r="DQ123" s="97"/>
      <c r="DR123" s="97"/>
      <c r="DS123" s="97"/>
      <c r="DT123" s="97"/>
      <c r="DU123" s="97"/>
      <c r="DV123" s="97"/>
      <c r="DW123" s="97"/>
      <c r="DX123" s="97"/>
      <c r="DY123" s="97"/>
      <c r="DZ123" s="97"/>
      <c r="EA123" s="97"/>
      <c r="EB123" s="97"/>
      <c r="EC123" s="97"/>
      <c r="ED123" s="97"/>
      <c r="EE123" s="97"/>
      <c r="EF123" s="97"/>
      <c r="EG123" s="97"/>
      <c r="EH123" s="97"/>
      <c r="EI123" s="97"/>
      <c r="EJ123" s="97"/>
      <c r="EK123" s="97"/>
      <c r="EL123" s="97"/>
      <c r="EM123" s="97"/>
      <c r="EN123" s="97"/>
      <c r="EO123" s="97"/>
      <c r="EP123" s="97"/>
      <c r="EQ123" s="97"/>
      <c r="ER123" s="97"/>
      <c r="ES123" s="97"/>
      <c r="ET123" s="97"/>
      <c r="EU123" s="97"/>
      <c r="EV123" s="97"/>
      <c r="EW123" s="97"/>
      <c r="EX123" s="97"/>
      <c r="EY123" s="97"/>
      <c r="EZ123" s="97"/>
      <c r="FA123" s="97"/>
      <c r="FB123" s="97"/>
      <c r="FC123" s="97"/>
      <c r="FD123" s="97"/>
      <c r="FE123" s="97"/>
      <c r="FF123" s="97"/>
      <c r="FG123" s="97"/>
      <c r="FH123" s="97"/>
      <c r="FI123" s="97"/>
      <c r="FJ123" s="97"/>
      <c r="FK123" s="97"/>
      <c r="FL123" s="97"/>
      <c r="FM123" s="97"/>
      <c r="FN123" s="97"/>
      <c r="FO123" s="97"/>
      <c r="FP123" s="97"/>
      <c r="FQ123" s="97"/>
      <c r="FR123" s="97"/>
      <c r="FS123" s="97"/>
      <c r="FT123" s="97"/>
      <c r="FU123" s="97"/>
      <c r="FV123" s="97"/>
      <c r="FW123" s="97"/>
      <c r="FX123" s="97"/>
      <c r="FY123" s="97"/>
      <c r="FZ123" s="97"/>
      <c r="GA123" s="97"/>
      <c r="GB123" s="97"/>
      <c r="GC123" s="97"/>
      <c r="GD123" s="97"/>
      <c r="GE123" s="97"/>
      <c r="GF123" s="97"/>
      <c r="GG123" s="97"/>
      <c r="GH123" s="97"/>
      <c r="GI123" s="97"/>
      <c r="GJ123" s="97"/>
      <c r="GK123" s="97"/>
      <c r="GL123" s="97"/>
      <c r="GM123" s="97"/>
      <c r="GN123" s="97"/>
      <c r="GO123" s="97"/>
      <c r="GP123" s="97"/>
      <c r="GQ123" s="97"/>
      <c r="GR123" s="97"/>
      <c r="GS123" s="97"/>
      <c r="GT123" s="97"/>
      <c r="GU123" s="97"/>
      <c r="GV123" s="97"/>
      <c r="GW123" s="97"/>
      <c r="GX123" s="97"/>
      <c r="GY123" s="97"/>
      <c r="GZ123" s="97"/>
      <c r="HA123" s="97"/>
      <c r="HB123" s="97"/>
      <c r="HC123" s="97"/>
      <c r="HD123" s="97"/>
      <c r="HE123" s="97"/>
      <c r="HF123" s="97"/>
      <c r="HG123" s="97"/>
      <c r="HH123" s="97"/>
      <c r="HI123" s="97"/>
      <c r="HJ123" s="97"/>
      <c r="HK123" s="97"/>
      <c r="HL123" s="97"/>
      <c r="HM123" s="97"/>
      <c r="HN123" s="97"/>
      <c r="HO123" s="97"/>
      <c r="HP123" s="97"/>
      <c r="HQ123" s="97"/>
      <c r="HR123" s="97"/>
      <c r="HS123" s="97"/>
      <c r="HT123" s="97"/>
      <c r="HU123" s="97"/>
      <c r="HV123" s="97"/>
      <c r="HW123" s="97"/>
      <c r="HX123" s="97"/>
      <c r="HY123" s="97"/>
      <c r="HZ123" s="97"/>
      <c r="IA123" s="97"/>
    </row>
    <row r="124" spans="1:235" s="107" customFormat="1" ht="12.75" x14ac:dyDescent="0.25">
      <c r="A124" s="248" t="s">
        <v>203</v>
      </c>
      <c r="B124" s="249"/>
      <c r="C124" s="250" t="s">
        <v>183</v>
      </c>
      <c r="D124" s="250"/>
      <c r="E124" s="250"/>
      <c r="F124" s="251">
        <v>0</v>
      </c>
      <c r="G124" s="252"/>
      <c r="H124" s="251">
        <v>0</v>
      </c>
      <c r="I124" s="252"/>
      <c r="J124" s="253">
        <v>0</v>
      </c>
      <c r="K124" s="254"/>
      <c r="L124" s="255" t="e">
        <f t="shared" si="21"/>
        <v>#DIV/0!</v>
      </c>
      <c r="M124" s="256"/>
      <c r="N124" s="98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  <c r="DT124" s="97"/>
      <c r="DU124" s="97"/>
      <c r="DV124" s="97"/>
      <c r="DW124" s="97"/>
      <c r="DX124" s="97"/>
      <c r="DY124" s="97"/>
      <c r="DZ124" s="97"/>
      <c r="EA124" s="97"/>
      <c r="EB124" s="97"/>
      <c r="EC124" s="97"/>
      <c r="ED124" s="97"/>
      <c r="EE124" s="97"/>
      <c r="EF124" s="97"/>
      <c r="EG124" s="97"/>
      <c r="EH124" s="97"/>
      <c r="EI124" s="97"/>
      <c r="EJ124" s="97"/>
      <c r="EK124" s="97"/>
      <c r="EL124" s="97"/>
      <c r="EM124" s="97"/>
      <c r="EN124" s="97"/>
      <c r="EO124" s="97"/>
      <c r="EP124" s="97"/>
      <c r="EQ124" s="97"/>
      <c r="ER124" s="97"/>
      <c r="ES124" s="97"/>
      <c r="ET124" s="97"/>
      <c r="EU124" s="97"/>
      <c r="EV124" s="97"/>
      <c r="EW124" s="97"/>
      <c r="EX124" s="97"/>
      <c r="EY124" s="97"/>
      <c r="EZ124" s="97"/>
      <c r="FA124" s="97"/>
      <c r="FB124" s="97"/>
      <c r="FC124" s="97"/>
      <c r="FD124" s="97"/>
      <c r="FE124" s="97"/>
      <c r="FF124" s="97"/>
      <c r="FG124" s="97"/>
      <c r="FH124" s="97"/>
      <c r="FI124" s="97"/>
      <c r="FJ124" s="97"/>
      <c r="FK124" s="97"/>
      <c r="FL124" s="97"/>
      <c r="FM124" s="97"/>
      <c r="FN124" s="97"/>
      <c r="FO124" s="97"/>
      <c r="FP124" s="97"/>
      <c r="FQ124" s="97"/>
      <c r="FR124" s="97"/>
      <c r="FS124" s="97"/>
      <c r="FT124" s="97"/>
      <c r="FU124" s="97"/>
      <c r="FV124" s="97"/>
      <c r="FW124" s="97"/>
      <c r="FX124" s="97"/>
      <c r="FY124" s="97"/>
      <c r="FZ124" s="97"/>
      <c r="GA124" s="97"/>
      <c r="GB124" s="97"/>
      <c r="GC124" s="97"/>
      <c r="GD124" s="97"/>
      <c r="GE124" s="97"/>
      <c r="GF124" s="97"/>
      <c r="GG124" s="97"/>
      <c r="GH124" s="97"/>
      <c r="GI124" s="97"/>
      <c r="GJ124" s="97"/>
      <c r="GK124" s="97"/>
      <c r="GL124" s="97"/>
      <c r="GM124" s="97"/>
      <c r="GN124" s="97"/>
      <c r="GO124" s="97"/>
      <c r="GP124" s="97"/>
      <c r="GQ124" s="97"/>
      <c r="GR124" s="97"/>
      <c r="GS124" s="97"/>
      <c r="GT124" s="97"/>
      <c r="GU124" s="97"/>
      <c r="GV124" s="97"/>
      <c r="GW124" s="97"/>
      <c r="GX124" s="97"/>
      <c r="GY124" s="97"/>
      <c r="GZ124" s="97"/>
      <c r="HA124" s="97"/>
      <c r="HB124" s="97"/>
      <c r="HC124" s="97"/>
      <c r="HD124" s="97"/>
      <c r="HE124" s="97"/>
      <c r="HF124" s="97"/>
      <c r="HG124" s="97"/>
      <c r="HH124" s="97"/>
      <c r="HI124" s="97"/>
      <c r="HJ124" s="97"/>
      <c r="HK124" s="97"/>
      <c r="HL124" s="97"/>
      <c r="HM124" s="97"/>
      <c r="HN124" s="97"/>
      <c r="HO124" s="97"/>
      <c r="HP124" s="97"/>
      <c r="HQ124" s="97"/>
      <c r="HR124" s="97"/>
      <c r="HS124" s="97"/>
      <c r="HT124" s="97"/>
      <c r="HU124" s="97"/>
      <c r="HV124" s="97"/>
      <c r="HW124" s="97"/>
      <c r="HX124" s="97"/>
      <c r="HY124" s="97"/>
      <c r="HZ124" s="97"/>
      <c r="IA124" s="97"/>
    </row>
    <row r="125" spans="1:235" s="107" customFormat="1" ht="13.5" x14ac:dyDescent="0.25">
      <c r="A125" s="186"/>
      <c r="B125" s="187"/>
      <c r="C125" s="257" t="s">
        <v>184</v>
      </c>
      <c r="D125" s="257"/>
      <c r="E125" s="257"/>
      <c r="F125" s="258">
        <f>F124</f>
        <v>0</v>
      </c>
      <c r="G125" s="259"/>
      <c r="H125" s="258">
        <f>H124</f>
        <v>0</v>
      </c>
      <c r="I125" s="259"/>
      <c r="J125" s="260">
        <f>J124</f>
        <v>0</v>
      </c>
      <c r="K125" s="261"/>
      <c r="L125" s="262" t="e">
        <f t="shared" si="21"/>
        <v>#DIV/0!</v>
      </c>
      <c r="M125" s="263"/>
      <c r="N125" s="99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7"/>
      <c r="DS125" s="97"/>
      <c r="DT125" s="97"/>
      <c r="DU125" s="97"/>
      <c r="DV125" s="97"/>
      <c r="DW125" s="97"/>
      <c r="DX125" s="97"/>
      <c r="DY125" s="97"/>
      <c r="DZ125" s="97"/>
      <c r="EA125" s="97"/>
      <c r="EB125" s="97"/>
      <c r="EC125" s="97"/>
      <c r="ED125" s="97"/>
      <c r="EE125" s="97"/>
      <c r="EF125" s="97"/>
      <c r="EG125" s="97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7"/>
      <c r="ES125" s="97"/>
      <c r="ET125" s="97"/>
      <c r="EU125" s="97"/>
      <c r="EV125" s="97"/>
      <c r="EW125" s="97"/>
      <c r="EX125" s="97"/>
      <c r="EY125" s="97"/>
      <c r="EZ125" s="97"/>
      <c r="FA125" s="97"/>
      <c r="FB125" s="97"/>
      <c r="FC125" s="97"/>
      <c r="FD125" s="97"/>
      <c r="FE125" s="97"/>
      <c r="FF125" s="97"/>
      <c r="FG125" s="97"/>
      <c r="FH125" s="97"/>
      <c r="FI125" s="97"/>
      <c r="FJ125" s="97"/>
      <c r="FK125" s="97"/>
      <c r="FL125" s="97"/>
      <c r="FM125" s="97"/>
      <c r="FN125" s="97"/>
      <c r="FO125" s="97"/>
      <c r="FP125" s="97"/>
      <c r="FQ125" s="97"/>
      <c r="FR125" s="97"/>
      <c r="FS125" s="97"/>
      <c r="FT125" s="97"/>
      <c r="FU125" s="97"/>
      <c r="FV125" s="97"/>
      <c r="FW125" s="97"/>
      <c r="FX125" s="97"/>
      <c r="FY125" s="97"/>
      <c r="FZ125" s="97"/>
      <c r="GA125" s="97"/>
      <c r="GB125" s="97"/>
      <c r="GC125" s="97"/>
      <c r="GD125" s="97"/>
      <c r="GE125" s="97"/>
      <c r="GF125" s="97"/>
      <c r="GG125" s="97"/>
      <c r="GH125" s="97"/>
      <c r="GI125" s="97"/>
      <c r="GJ125" s="97"/>
      <c r="GK125" s="97"/>
      <c r="GL125" s="97"/>
      <c r="GM125" s="97"/>
      <c r="GN125" s="97"/>
      <c r="GO125" s="97"/>
      <c r="GP125" s="97"/>
      <c r="GQ125" s="97"/>
      <c r="GR125" s="97"/>
      <c r="GS125" s="97"/>
      <c r="GT125" s="97"/>
      <c r="GU125" s="97"/>
      <c r="GV125" s="97"/>
      <c r="GW125" s="97"/>
      <c r="GX125" s="97"/>
      <c r="GY125" s="97"/>
      <c r="GZ125" s="97"/>
      <c r="HA125" s="97"/>
      <c r="HB125" s="97"/>
      <c r="HC125" s="97"/>
      <c r="HD125" s="97"/>
      <c r="HE125" s="97"/>
      <c r="HF125" s="97"/>
      <c r="HG125" s="97"/>
      <c r="HH125" s="97"/>
      <c r="HI125" s="97"/>
      <c r="HJ125" s="97"/>
      <c r="HK125" s="97"/>
      <c r="HL125" s="97"/>
      <c r="HM125" s="97"/>
      <c r="HN125" s="97"/>
      <c r="HO125" s="97"/>
      <c r="HP125" s="97"/>
      <c r="HQ125" s="97"/>
      <c r="HR125" s="97"/>
      <c r="HS125" s="97"/>
      <c r="HT125" s="97"/>
      <c r="HU125" s="97"/>
      <c r="HV125" s="97"/>
      <c r="HW125" s="97"/>
      <c r="HX125" s="97"/>
      <c r="HY125" s="97"/>
      <c r="HZ125" s="97"/>
      <c r="IA125" s="97"/>
    </row>
    <row r="126" spans="1:235" s="107" customFormat="1" ht="13.5" x14ac:dyDescent="0.25">
      <c r="A126" s="188"/>
      <c r="B126" s="190"/>
      <c r="C126" s="257" t="s">
        <v>185</v>
      </c>
      <c r="D126" s="257"/>
      <c r="E126" s="257"/>
      <c r="F126" s="258">
        <f>F123+F125</f>
        <v>0</v>
      </c>
      <c r="G126" s="259"/>
      <c r="H126" s="258">
        <f>H123+H125</f>
        <v>0</v>
      </c>
      <c r="I126" s="259"/>
      <c r="J126" s="260">
        <f>J123+J125</f>
        <v>0</v>
      </c>
      <c r="K126" s="261"/>
      <c r="L126" s="262" t="e">
        <f t="shared" si="21"/>
        <v>#DIV/0!</v>
      </c>
      <c r="M126" s="263"/>
      <c r="N126" s="99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97"/>
      <c r="BV126" s="97"/>
      <c r="BW126" s="97"/>
      <c r="BX126" s="97"/>
      <c r="BY126" s="97"/>
      <c r="BZ126" s="97"/>
      <c r="CA126" s="97"/>
      <c r="CB126" s="97"/>
      <c r="CC126" s="97"/>
      <c r="CD126" s="97"/>
      <c r="CE126" s="97"/>
      <c r="CF126" s="97"/>
      <c r="CG126" s="97"/>
      <c r="CH126" s="97"/>
      <c r="CI126" s="97"/>
      <c r="CJ126" s="97"/>
      <c r="CK126" s="97"/>
      <c r="CL126" s="97"/>
      <c r="CM126" s="97"/>
      <c r="CN126" s="97"/>
      <c r="CO126" s="97"/>
      <c r="CP126" s="97"/>
      <c r="CQ126" s="97"/>
      <c r="CR126" s="97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97"/>
      <c r="DF126" s="97"/>
      <c r="DG126" s="97"/>
      <c r="DH126" s="97"/>
      <c r="DI126" s="97"/>
      <c r="DJ126" s="97"/>
      <c r="DK126" s="97"/>
      <c r="DL126" s="97"/>
      <c r="DM126" s="97"/>
      <c r="DN126" s="97"/>
      <c r="DO126" s="97"/>
      <c r="DP126" s="97"/>
      <c r="DQ126" s="97"/>
      <c r="DR126" s="97"/>
      <c r="DS126" s="97"/>
      <c r="DT126" s="97"/>
      <c r="DU126" s="97"/>
      <c r="DV126" s="97"/>
      <c r="DW126" s="97"/>
      <c r="DX126" s="97"/>
      <c r="DY126" s="97"/>
      <c r="DZ126" s="97"/>
      <c r="EA126" s="97"/>
      <c r="EB126" s="97"/>
      <c r="EC126" s="97"/>
      <c r="ED126" s="97"/>
      <c r="EE126" s="97"/>
      <c r="EF126" s="97"/>
      <c r="EG126" s="97"/>
      <c r="EH126" s="97"/>
      <c r="EI126" s="97"/>
      <c r="EJ126" s="97"/>
      <c r="EK126" s="97"/>
      <c r="EL126" s="97"/>
      <c r="EM126" s="97"/>
      <c r="EN126" s="97"/>
      <c r="EO126" s="97"/>
      <c r="EP126" s="97"/>
      <c r="EQ126" s="97"/>
      <c r="ER126" s="97"/>
      <c r="ES126" s="97"/>
      <c r="ET126" s="97"/>
      <c r="EU126" s="97"/>
      <c r="EV126" s="97"/>
      <c r="EW126" s="97"/>
      <c r="EX126" s="97"/>
      <c r="EY126" s="97"/>
      <c r="EZ126" s="97"/>
      <c r="FA126" s="97"/>
      <c r="FB126" s="97"/>
      <c r="FC126" s="97"/>
      <c r="FD126" s="97"/>
      <c r="FE126" s="97"/>
      <c r="FF126" s="97"/>
      <c r="FG126" s="97"/>
      <c r="FH126" s="97"/>
      <c r="FI126" s="97"/>
      <c r="FJ126" s="97"/>
      <c r="FK126" s="97"/>
      <c r="FL126" s="97"/>
      <c r="FM126" s="97"/>
      <c r="FN126" s="97"/>
      <c r="FO126" s="97"/>
      <c r="FP126" s="97"/>
      <c r="FQ126" s="97"/>
      <c r="FR126" s="97"/>
      <c r="FS126" s="97"/>
      <c r="FT126" s="97"/>
      <c r="FU126" s="97"/>
      <c r="FV126" s="97"/>
      <c r="FW126" s="97"/>
      <c r="FX126" s="97"/>
      <c r="FY126" s="97"/>
      <c r="FZ126" s="97"/>
      <c r="GA126" s="97"/>
      <c r="GB126" s="97"/>
      <c r="GC126" s="97"/>
      <c r="GD126" s="97"/>
      <c r="GE126" s="97"/>
      <c r="GF126" s="97"/>
      <c r="GG126" s="97"/>
      <c r="GH126" s="97"/>
      <c r="GI126" s="97"/>
      <c r="GJ126" s="97"/>
      <c r="GK126" s="97"/>
      <c r="GL126" s="97"/>
      <c r="GM126" s="97"/>
      <c r="GN126" s="97"/>
      <c r="GO126" s="97"/>
      <c r="GP126" s="97"/>
      <c r="GQ126" s="97"/>
      <c r="GR126" s="97"/>
      <c r="GS126" s="97"/>
      <c r="GT126" s="97"/>
      <c r="GU126" s="97"/>
      <c r="GV126" s="97"/>
      <c r="GW126" s="97"/>
      <c r="GX126" s="97"/>
      <c r="GY126" s="97"/>
      <c r="GZ126" s="97"/>
      <c r="HA126" s="97"/>
      <c r="HB126" s="97"/>
      <c r="HC126" s="97"/>
      <c r="HD126" s="97"/>
      <c r="HE126" s="97"/>
      <c r="HF126" s="97"/>
      <c r="HG126" s="97"/>
      <c r="HH126" s="97"/>
      <c r="HI126" s="97"/>
      <c r="HJ126" s="97"/>
      <c r="HK126" s="97"/>
      <c r="HL126" s="97"/>
      <c r="HM126" s="97"/>
      <c r="HN126" s="97"/>
      <c r="HO126" s="97"/>
      <c r="HP126" s="97"/>
      <c r="HQ126" s="97"/>
      <c r="HR126" s="97"/>
      <c r="HS126" s="97"/>
      <c r="HT126" s="97"/>
      <c r="HU126" s="97"/>
      <c r="HV126" s="97"/>
      <c r="HW126" s="97"/>
      <c r="HX126" s="97"/>
      <c r="HY126" s="97"/>
      <c r="HZ126" s="97"/>
      <c r="IA126" s="97"/>
    </row>
    <row r="127" spans="1:235" s="107" customFormat="1" ht="13.5" x14ac:dyDescent="0.25">
      <c r="A127" s="188"/>
      <c r="B127" s="190"/>
      <c r="C127" s="257" t="s">
        <v>186</v>
      </c>
      <c r="D127" s="257"/>
      <c r="E127" s="257"/>
      <c r="F127" s="258">
        <f>F126</f>
        <v>0</v>
      </c>
      <c r="G127" s="259"/>
      <c r="H127" s="258">
        <f>H126</f>
        <v>0</v>
      </c>
      <c r="I127" s="259"/>
      <c r="J127" s="260">
        <f>J126</f>
        <v>0</v>
      </c>
      <c r="K127" s="261"/>
      <c r="L127" s="262" t="e">
        <f t="shared" si="21"/>
        <v>#DIV/0!</v>
      </c>
      <c r="M127" s="263"/>
      <c r="N127" s="99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  <c r="CC127" s="97"/>
      <c r="CD127" s="97"/>
      <c r="CE127" s="97"/>
      <c r="CF127" s="97"/>
      <c r="CG127" s="97"/>
      <c r="CH127" s="97"/>
      <c r="CI127" s="97"/>
      <c r="CJ127" s="97"/>
      <c r="CK127" s="97"/>
      <c r="CL127" s="97"/>
      <c r="CM127" s="97"/>
      <c r="CN127" s="97"/>
      <c r="CO127" s="97"/>
      <c r="CP127" s="97"/>
      <c r="CQ127" s="97"/>
      <c r="CR127" s="97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  <c r="DE127" s="97"/>
      <c r="DF127" s="97"/>
      <c r="DG127" s="97"/>
      <c r="DH127" s="97"/>
      <c r="DI127" s="97"/>
      <c r="DJ127" s="97"/>
      <c r="DK127" s="97"/>
      <c r="DL127" s="97"/>
      <c r="DM127" s="97"/>
      <c r="DN127" s="97"/>
      <c r="DO127" s="97"/>
      <c r="DP127" s="97"/>
      <c r="DQ127" s="97"/>
      <c r="DR127" s="97"/>
      <c r="DS127" s="97"/>
      <c r="DT127" s="97"/>
      <c r="DU127" s="97"/>
      <c r="DV127" s="97"/>
      <c r="DW127" s="97"/>
      <c r="DX127" s="97"/>
      <c r="DY127" s="97"/>
      <c r="DZ127" s="97"/>
      <c r="EA127" s="97"/>
      <c r="EB127" s="97"/>
      <c r="EC127" s="97"/>
      <c r="ED127" s="97"/>
      <c r="EE127" s="97"/>
      <c r="EF127" s="97"/>
      <c r="EG127" s="97"/>
      <c r="EH127" s="97"/>
      <c r="EI127" s="97"/>
      <c r="EJ127" s="97"/>
      <c r="EK127" s="97"/>
      <c r="EL127" s="97"/>
      <c r="EM127" s="97"/>
      <c r="EN127" s="97"/>
      <c r="EO127" s="97"/>
      <c r="EP127" s="97"/>
      <c r="EQ127" s="97"/>
      <c r="ER127" s="97"/>
      <c r="ES127" s="97"/>
      <c r="ET127" s="97"/>
      <c r="EU127" s="97"/>
      <c r="EV127" s="97"/>
      <c r="EW127" s="97"/>
      <c r="EX127" s="97"/>
      <c r="EY127" s="97"/>
      <c r="EZ127" s="97"/>
      <c r="FA127" s="97"/>
      <c r="FB127" s="97"/>
      <c r="FC127" s="97"/>
      <c r="FD127" s="97"/>
      <c r="FE127" s="97"/>
      <c r="FF127" s="97"/>
      <c r="FG127" s="97"/>
      <c r="FH127" s="97"/>
      <c r="FI127" s="97"/>
      <c r="FJ127" s="97"/>
      <c r="FK127" s="97"/>
      <c r="FL127" s="97"/>
      <c r="FM127" s="97"/>
      <c r="FN127" s="97"/>
      <c r="FO127" s="97"/>
      <c r="FP127" s="97"/>
      <c r="FQ127" s="97"/>
      <c r="FR127" s="97"/>
      <c r="FS127" s="97"/>
      <c r="FT127" s="97"/>
      <c r="FU127" s="97"/>
      <c r="FV127" s="97"/>
      <c r="FW127" s="97"/>
      <c r="FX127" s="97"/>
      <c r="FY127" s="97"/>
      <c r="FZ127" s="97"/>
      <c r="GA127" s="97"/>
      <c r="GB127" s="97"/>
      <c r="GC127" s="97"/>
      <c r="GD127" s="97"/>
      <c r="GE127" s="97"/>
      <c r="GF127" s="97"/>
      <c r="GG127" s="97"/>
      <c r="GH127" s="97"/>
      <c r="GI127" s="97"/>
      <c r="GJ127" s="97"/>
      <c r="GK127" s="97"/>
      <c r="GL127" s="97"/>
      <c r="GM127" s="97"/>
      <c r="GN127" s="97"/>
      <c r="GO127" s="97"/>
      <c r="GP127" s="97"/>
      <c r="GQ127" s="97"/>
      <c r="GR127" s="97"/>
      <c r="GS127" s="97"/>
      <c r="GT127" s="97"/>
      <c r="GU127" s="97"/>
      <c r="GV127" s="97"/>
      <c r="GW127" s="97"/>
      <c r="GX127" s="97"/>
      <c r="GY127" s="97"/>
      <c r="GZ127" s="97"/>
      <c r="HA127" s="97"/>
      <c r="HB127" s="97"/>
      <c r="HC127" s="97"/>
      <c r="HD127" s="97"/>
      <c r="HE127" s="97"/>
      <c r="HF127" s="97"/>
      <c r="HG127" s="97"/>
      <c r="HH127" s="97"/>
      <c r="HI127" s="97"/>
      <c r="HJ127" s="97"/>
      <c r="HK127" s="97"/>
      <c r="HL127" s="97"/>
      <c r="HM127" s="97"/>
      <c r="HN127" s="97"/>
      <c r="HO127" s="97"/>
      <c r="HP127" s="97"/>
      <c r="HQ127" s="97"/>
      <c r="HR127" s="97"/>
      <c r="HS127" s="97"/>
      <c r="HT127" s="97"/>
      <c r="HU127" s="97"/>
      <c r="HV127" s="97"/>
      <c r="HW127" s="97"/>
      <c r="HX127" s="97"/>
      <c r="HY127" s="97"/>
      <c r="HZ127" s="97"/>
      <c r="IA127" s="97"/>
    </row>
    <row r="128" spans="1:235" ht="18" customHeight="1" x14ac:dyDescent="0.25">
      <c r="A128" s="181"/>
      <c r="B128" s="265" t="s">
        <v>200</v>
      </c>
      <c r="C128" s="314"/>
      <c r="D128" s="314"/>
      <c r="E128" s="314"/>
      <c r="F128" s="266">
        <f>F127</f>
        <v>0</v>
      </c>
      <c r="G128" s="266"/>
      <c r="H128" s="266">
        <f>H127</f>
        <v>0</v>
      </c>
      <c r="I128" s="266"/>
      <c r="J128" s="267">
        <f>J127</f>
        <v>0</v>
      </c>
      <c r="K128" s="267"/>
      <c r="L128" s="268" t="e">
        <f t="shared" si="21"/>
        <v>#DIV/0!</v>
      </c>
      <c r="M128" s="268"/>
      <c r="N128" s="116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</row>
    <row r="129" spans="1:235" ht="18" customHeight="1" x14ac:dyDescent="0.25">
      <c r="A129" s="181"/>
      <c r="B129" s="270" t="s">
        <v>162</v>
      </c>
      <c r="C129" s="270"/>
      <c r="D129" s="270"/>
      <c r="E129" s="270"/>
      <c r="F129" s="271">
        <f>F128</f>
        <v>0</v>
      </c>
      <c r="G129" s="271"/>
      <c r="H129" s="271">
        <f>H128</f>
        <v>0</v>
      </c>
      <c r="I129" s="271"/>
      <c r="J129" s="272">
        <f>J128</f>
        <v>0</v>
      </c>
      <c r="K129" s="272"/>
      <c r="L129" s="273" t="e">
        <f t="shared" si="21"/>
        <v>#DIV/0!</v>
      </c>
      <c r="M129" s="273"/>
      <c r="N129" s="116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</row>
    <row r="130" spans="1:235" ht="18" customHeight="1" x14ac:dyDescent="0.25">
      <c r="A130" s="181"/>
      <c r="B130" s="275" t="s">
        <v>204</v>
      </c>
      <c r="C130" s="275"/>
      <c r="D130" s="275"/>
      <c r="E130" s="275"/>
      <c r="F130" s="276">
        <f>F129</f>
        <v>0</v>
      </c>
      <c r="G130" s="276"/>
      <c r="H130" s="276">
        <f>H129</f>
        <v>0</v>
      </c>
      <c r="I130" s="276"/>
      <c r="J130" s="277">
        <f>J129</f>
        <v>0</v>
      </c>
      <c r="K130" s="277"/>
      <c r="L130" s="278" t="e">
        <f t="shared" si="21"/>
        <v>#DIV/0!</v>
      </c>
      <c r="M130" s="278"/>
      <c r="N130" s="116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</row>
    <row r="131" spans="1:235" ht="18" customHeight="1" x14ac:dyDescent="0.25">
      <c r="A131" s="181"/>
      <c r="B131" s="244" t="s">
        <v>205</v>
      </c>
      <c r="C131" s="244"/>
      <c r="D131" s="244"/>
      <c r="E131" s="244"/>
      <c r="F131" s="245">
        <f>F117+F130</f>
        <v>4595</v>
      </c>
      <c r="G131" s="245"/>
      <c r="H131" s="245">
        <f>H117+H130</f>
        <v>4595</v>
      </c>
      <c r="I131" s="245"/>
      <c r="J131" s="246">
        <f>J117+J130</f>
        <v>2703.41</v>
      </c>
      <c r="K131" s="246"/>
      <c r="L131" s="247">
        <f t="shared" si="21"/>
        <v>0.58833732317736664</v>
      </c>
      <c r="M131" s="247"/>
      <c r="N131" s="116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</row>
    <row r="132" spans="1:235" ht="18" customHeight="1" x14ac:dyDescent="0.25">
      <c r="A132" s="129"/>
      <c r="B132" s="119"/>
      <c r="C132" s="119"/>
      <c r="D132" s="119"/>
      <c r="E132" s="119"/>
      <c r="F132" s="134"/>
      <c r="G132" s="134"/>
      <c r="H132" s="134"/>
      <c r="I132" s="134"/>
      <c r="J132" s="134"/>
      <c r="K132" s="134"/>
      <c r="L132" s="130"/>
      <c r="M132" s="130"/>
      <c r="N132" s="116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</row>
    <row r="133" spans="1:235" ht="18" customHeight="1" x14ac:dyDescent="0.25">
      <c r="A133" s="181"/>
      <c r="B133" s="280" t="s">
        <v>321</v>
      </c>
      <c r="C133" s="280"/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96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</row>
    <row r="134" spans="1:235" ht="18" customHeight="1" x14ac:dyDescent="0.25">
      <c r="A134" s="181"/>
      <c r="B134" s="275" t="s">
        <v>322</v>
      </c>
      <c r="C134" s="275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96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</row>
    <row r="135" spans="1:235" ht="18" customHeight="1" x14ac:dyDescent="0.25">
      <c r="A135" s="181"/>
      <c r="B135" s="281" t="s">
        <v>115</v>
      </c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96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</row>
    <row r="136" spans="1:235" s="107" customFormat="1" ht="12.75" customHeight="1" x14ac:dyDescent="0.25">
      <c r="A136" s="248" t="s">
        <v>206</v>
      </c>
      <c r="B136" s="249"/>
      <c r="C136" s="250" t="s">
        <v>207</v>
      </c>
      <c r="D136" s="250"/>
      <c r="E136" s="250"/>
      <c r="F136" s="251">
        <v>18399</v>
      </c>
      <c r="G136" s="252"/>
      <c r="H136" s="251">
        <v>18399</v>
      </c>
      <c r="I136" s="252"/>
      <c r="J136" s="253">
        <v>12058.72</v>
      </c>
      <c r="K136" s="254"/>
      <c r="L136" s="255">
        <f t="shared" ref="L136:L165" si="22">J136/F136</f>
        <v>0.65540083700201091</v>
      </c>
      <c r="M136" s="256"/>
      <c r="N136" s="98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  <c r="CC136" s="97"/>
      <c r="CD136" s="97"/>
      <c r="CE136" s="97"/>
      <c r="CF136" s="97"/>
      <c r="CG136" s="97"/>
      <c r="CH136" s="97"/>
      <c r="CI136" s="97"/>
      <c r="CJ136" s="97"/>
      <c r="CK136" s="97"/>
      <c r="CL136" s="97"/>
      <c r="CM136" s="97"/>
      <c r="CN136" s="97"/>
      <c r="CO136" s="97"/>
      <c r="CP136" s="97"/>
      <c r="CQ136" s="97"/>
      <c r="CR136" s="97"/>
      <c r="CS136" s="97"/>
      <c r="CT136" s="97"/>
      <c r="CU136" s="97"/>
      <c r="CV136" s="97"/>
      <c r="CW136" s="97"/>
      <c r="CX136" s="97"/>
      <c r="CY136" s="97"/>
      <c r="CZ136" s="97"/>
      <c r="DA136" s="97"/>
      <c r="DB136" s="97"/>
      <c r="DC136" s="97"/>
      <c r="DD136" s="97"/>
      <c r="DE136" s="97"/>
      <c r="DF136" s="97"/>
      <c r="DG136" s="97"/>
      <c r="DH136" s="97"/>
      <c r="DI136" s="97"/>
      <c r="DJ136" s="97"/>
      <c r="DK136" s="97"/>
      <c r="DL136" s="97"/>
      <c r="DM136" s="97"/>
      <c r="DN136" s="97"/>
      <c r="DO136" s="97"/>
      <c r="DP136" s="97"/>
      <c r="DQ136" s="97"/>
      <c r="DR136" s="97"/>
      <c r="DS136" s="97"/>
      <c r="DT136" s="97"/>
      <c r="DU136" s="97"/>
      <c r="DV136" s="97"/>
      <c r="DW136" s="97"/>
      <c r="DX136" s="97"/>
      <c r="DY136" s="97"/>
      <c r="DZ136" s="97"/>
      <c r="EA136" s="97"/>
      <c r="EB136" s="97"/>
      <c r="EC136" s="97"/>
      <c r="ED136" s="97"/>
      <c r="EE136" s="97"/>
      <c r="EF136" s="97"/>
      <c r="EG136" s="97"/>
      <c r="EH136" s="97"/>
      <c r="EI136" s="97"/>
      <c r="EJ136" s="97"/>
      <c r="EK136" s="97"/>
      <c r="EL136" s="97"/>
      <c r="EM136" s="97"/>
      <c r="EN136" s="97"/>
      <c r="EO136" s="97"/>
      <c r="EP136" s="97"/>
      <c r="EQ136" s="97"/>
      <c r="ER136" s="97"/>
      <c r="ES136" s="97"/>
      <c r="ET136" s="97"/>
      <c r="EU136" s="97"/>
      <c r="EV136" s="97"/>
      <c r="EW136" s="97"/>
      <c r="EX136" s="97"/>
      <c r="EY136" s="97"/>
      <c r="EZ136" s="97"/>
      <c r="FA136" s="97"/>
      <c r="FB136" s="97"/>
      <c r="FC136" s="97"/>
      <c r="FD136" s="97"/>
      <c r="FE136" s="97"/>
      <c r="FF136" s="97"/>
      <c r="FG136" s="97"/>
      <c r="FH136" s="97"/>
      <c r="FI136" s="97"/>
      <c r="FJ136" s="97"/>
      <c r="FK136" s="97"/>
      <c r="FL136" s="97"/>
      <c r="FM136" s="97"/>
      <c r="FN136" s="97"/>
      <c r="FO136" s="97"/>
      <c r="FP136" s="97"/>
      <c r="FQ136" s="97"/>
      <c r="FR136" s="97"/>
      <c r="FS136" s="97"/>
      <c r="FT136" s="97"/>
      <c r="FU136" s="97"/>
      <c r="FV136" s="97"/>
      <c r="FW136" s="97"/>
      <c r="FX136" s="97"/>
      <c r="FY136" s="97"/>
      <c r="FZ136" s="97"/>
      <c r="GA136" s="97"/>
      <c r="GB136" s="97"/>
      <c r="GC136" s="97"/>
      <c r="GD136" s="97"/>
      <c r="GE136" s="97"/>
      <c r="GF136" s="97"/>
      <c r="GG136" s="97"/>
      <c r="GH136" s="97"/>
      <c r="GI136" s="97"/>
      <c r="GJ136" s="97"/>
      <c r="GK136" s="97"/>
      <c r="GL136" s="97"/>
      <c r="GM136" s="97"/>
      <c r="GN136" s="97"/>
      <c r="GO136" s="97"/>
      <c r="GP136" s="97"/>
      <c r="GQ136" s="97"/>
      <c r="GR136" s="97"/>
      <c r="GS136" s="97"/>
      <c r="GT136" s="97"/>
      <c r="GU136" s="97"/>
      <c r="GV136" s="97"/>
      <c r="GW136" s="97"/>
      <c r="GX136" s="97"/>
      <c r="GY136" s="97"/>
      <c r="GZ136" s="97"/>
      <c r="HA136" s="97"/>
      <c r="HB136" s="97"/>
      <c r="HC136" s="97"/>
      <c r="HD136" s="97"/>
      <c r="HE136" s="97"/>
      <c r="HF136" s="97"/>
      <c r="HG136" s="97"/>
      <c r="HH136" s="97"/>
      <c r="HI136" s="97"/>
      <c r="HJ136" s="97"/>
      <c r="HK136" s="97"/>
      <c r="HL136" s="97"/>
      <c r="HM136" s="97"/>
      <c r="HN136" s="97"/>
      <c r="HO136" s="97"/>
      <c r="HP136" s="97"/>
      <c r="HQ136" s="97"/>
      <c r="HR136" s="97"/>
      <c r="HS136" s="97"/>
      <c r="HT136" s="97"/>
      <c r="HU136" s="97"/>
      <c r="HV136" s="97"/>
      <c r="HW136" s="97"/>
      <c r="HX136" s="97"/>
      <c r="HY136" s="97"/>
      <c r="HZ136" s="97"/>
      <c r="IA136" s="97"/>
    </row>
    <row r="137" spans="1:235" s="107" customFormat="1" ht="13.5" customHeight="1" x14ac:dyDescent="0.25">
      <c r="A137" s="185"/>
      <c r="B137" s="185"/>
      <c r="C137" s="257" t="s">
        <v>208</v>
      </c>
      <c r="D137" s="257"/>
      <c r="E137" s="257"/>
      <c r="F137" s="258">
        <f>F136</f>
        <v>18399</v>
      </c>
      <c r="G137" s="259"/>
      <c r="H137" s="258">
        <f>H136</f>
        <v>18399</v>
      </c>
      <c r="I137" s="259"/>
      <c r="J137" s="260">
        <f>J136</f>
        <v>12058.72</v>
      </c>
      <c r="K137" s="261"/>
      <c r="L137" s="262">
        <f t="shared" si="22"/>
        <v>0.65540083700201091</v>
      </c>
      <c r="M137" s="263"/>
      <c r="N137" s="99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97"/>
      <c r="CQ137" s="97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97"/>
      <c r="DC137" s="97"/>
      <c r="DD137" s="97"/>
      <c r="DE137" s="97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  <c r="DX137" s="97"/>
      <c r="DY137" s="97"/>
      <c r="DZ137" s="97"/>
      <c r="EA137" s="97"/>
      <c r="EB137" s="97"/>
      <c r="EC137" s="97"/>
      <c r="ED137" s="97"/>
      <c r="EE137" s="97"/>
      <c r="EF137" s="97"/>
      <c r="EG137" s="97"/>
      <c r="EH137" s="97"/>
      <c r="EI137" s="97"/>
      <c r="EJ137" s="97"/>
      <c r="EK137" s="97"/>
      <c r="EL137" s="97"/>
      <c r="EM137" s="97"/>
      <c r="EN137" s="97"/>
      <c r="EO137" s="97"/>
      <c r="EP137" s="97"/>
      <c r="EQ137" s="97"/>
      <c r="ER137" s="97"/>
      <c r="ES137" s="97"/>
      <c r="ET137" s="97"/>
      <c r="EU137" s="97"/>
      <c r="EV137" s="97"/>
      <c r="EW137" s="97"/>
      <c r="EX137" s="97"/>
      <c r="EY137" s="97"/>
      <c r="EZ137" s="97"/>
      <c r="FA137" s="97"/>
      <c r="FB137" s="97"/>
      <c r="FC137" s="97"/>
      <c r="FD137" s="97"/>
      <c r="FE137" s="97"/>
      <c r="FF137" s="97"/>
      <c r="FG137" s="97"/>
      <c r="FH137" s="97"/>
      <c r="FI137" s="97"/>
      <c r="FJ137" s="97"/>
      <c r="FK137" s="97"/>
      <c r="FL137" s="97"/>
      <c r="FM137" s="97"/>
      <c r="FN137" s="97"/>
      <c r="FO137" s="97"/>
      <c r="FP137" s="97"/>
      <c r="FQ137" s="97"/>
      <c r="FR137" s="97"/>
      <c r="FS137" s="97"/>
      <c r="FT137" s="97"/>
      <c r="FU137" s="97"/>
      <c r="FV137" s="97"/>
      <c r="FW137" s="97"/>
      <c r="FX137" s="97"/>
      <c r="FY137" s="97"/>
      <c r="FZ137" s="97"/>
      <c r="GA137" s="97"/>
      <c r="GB137" s="97"/>
      <c r="GC137" s="97"/>
      <c r="GD137" s="97"/>
      <c r="GE137" s="97"/>
      <c r="GF137" s="97"/>
      <c r="GG137" s="97"/>
      <c r="GH137" s="97"/>
      <c r="GI137" s="97"/>
      <c r="GJ137" s="97"/>
      <c r="GK137" s="97"/>
      <c r="GL137" s="97"/>
      <c r="GM137" s="97"/>
      <c r="GN137" s="97"/>
      <c r="GO137" s="97"/>
      <c r="GP137" s="97"/>
      <c r="GQ137" s="97"/>
      <c r="GR137" s="97"/>
      <c r="GS137" s="97"/>
      <c r="GT137" s="97"/>
      <c r="GU137" s="97"/>
      <c r="GV137" s="97"/>
      <c r="GW137" s="97"/>
      <c r="GX137" s="97"/>
      <c r="GY137" s="97"/>
      <c r="GZ137" s="97"/>
      <c r="HA137" s="97"/>
      <c r="HB137" s="97"/>
      <c r="HC137" s="97"/>
      <c r="HD137" s="97"/>
      <c r="HE137" s="97"/>
      <c r="HF137" s="97"/>
      <c r="HG137" s="97"/>
      <c r="HH137" s="97"/>
      <c r="HI137" s="97"/>
      <c r="HJ137" s="97"/>
      <c r="HK137" s="97"/>
      <c r="HL137" s="97"/>
      <c r="HM137" s="97"/>
      <c r="HN137" s="97"/>
      <c r="HO137" s="97"/>
      <c r="HP137" s="97"/>
      <c r="HQ137" s="97"/>
      <c r="HR137" s="97"/>
      <c r="HS137" s="97"/>
      <c r="HT137" s="97"/>
      <c r="HU137" s="97"/>
      <c r="HV137" s="97"/>
      <c r="HW137" s="97"/>
      <c r="HX137" s="97"/>
      <c r="HY137" s="97"/>
      <c r="HZ137" s="97"/>
      <c r="IA137" s="97"/>
    </row>
    <row r="138" spans="1:235" s="107" customFormat="1" ht="12.75" x14ac:dyDescent="0.25">
      <c r="A138" s="248" t="s">
        <v>209</v>
      </c>
      <c r="B138" s="249"/>
      <c r="C138" s="250" t="s">
        <v>210</v>
      </c>
      <c r="D138" s="250"/>
      <c r="E138" s="250"/>
      <c r="F138" s="251">
        <v>836</v>
      </c>
      <c r="G138" s="252"/>
      <c r="H138" s="251">
        <v>836</v>
      </c>
      <c r="I138" s="252"/>
      <c r="J138" s="253">
        <v>339.96</v>
      </c>
      <c r="K138" s="254"/>
      <c r="L138" s="255">
        <f t="shared" si="22"/>
        <v>0.40665071770334926</v>
      </c>
      <c r="M138" s="256"/>
      <c r="N138" s="98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  <c r="CC138" s="97"/>
      <c r="CD138" s="97"/>
      <c r="CE138" s="97"/>
      <c r="CF138" s="97"/>
      <c r="CG138" s="97"/>
      <c r="CH138" s="97"/>
      <c r="CI138" s="97"/>
      <c r="CJ138" s="97"/>
      <c r="CK138" s="97"/>
      <c r="CL138" s="97"/>
      <c r="CM138" s="97"/>
      <c r="CN138" s="97"/>
      <c r="CO138" s="97"/>
      <c r="CP138" s="97"/>
      <c r="CQ138" s="97"/>
      <c r="CR138" s="97"/>
      <c r="CS138" s="97"/>
      <c r="CT138" s="97"/>
      <c r="CU138" s="97"/>
      <c r="CV138" s="97"/>
      <c r="CW138" s="97"/>
      <c r="CX138" s="97"/>
      <c r="CY138" s="97"/>
      <c r="CZ138" s="97"/>
      <c r="DA138" s="97"/>
      <c r="DB138" s="97"/>
      <c r="DC138" s="97"/>
      <c r="DD138" s="97"/>
      <c r="DE138" s="97"/>
      <c r="DF138" s="97"/>
      <c r="DG138" s="97"/>
      <c r="DH138" s="97"/>
      <c r="DI138" s="97"/>
      <c r="DJ138" s="97"/>
      <c r="DK138" s="97"/>
      <c r="DL138" s="97"/>
      <c r="DM138" s="97"/>
      <c r="DN138" s="97"/>
      <c r="DO138" s="97"/>
      <c r="DP138" s="97"/>
      <c r="DQ138" s="97"/>
      <c r="DR138" s="97"/>
      <c r="DS138" s="97"/>
      <c r="DT138" s="97"/>
      <c r="DU138" s="97"/>
      <c r="DV138" s="97"/>
      <c r="DW138" s="97"/>
      <c r="DX138" s="97"/>
      <c r="DY138" s="97"/>
      <c r="DZ138" s="97"/>
      <c r="EA138" s="97"/>
      <c r="EB138" s="97"/>
      <c r="EC138" s="97"/>
      <c r="ED138" s="97"/>
      <c r="EE138" s="97"/>
      <c r="EF138" s="97"/>
      <c r="EG138" s="97"/>
      <c r="EH138" s="97"/>
      <c r="EI138" s="97"/>
      <c r="EJ138" s="97"/>
      <c r="EK138" s="97"/>
      <c r="EL138" s="97"/>
      <c r="EM138" s="97"/>
      <c r="EN138" s="97"/>
      <c r="EO138" s="97"/>
      <c r="EP138" s="97"/>
      <c r="EQ138" s="97"/>
      <c r="ER138" s="97"/>
      <c r="ES138" s="97"/>
      <c r="ET138" s="97"/>
      <c r="EU138" s="97"/>
      <c r="EV138" s="97"/>
      <c r="EW138" s="97"/>
      <c r="EX138" s="97"/>
      <c r="EY138" s="97"/>
      <c r="EZ138" s="97"/>
      <c r="FA138" s="97"/>
      <c r="FB138" s="97"/>
      <c r="FC138" s="97"/>
      <c r="FD138" s="97"/>
      <c r="FE138" s="97"/>
      <c r="FF138" s="97"/>
      <c r="FG138" s="97"/>
      <c r="FH138" s="97"/>
      <c r="FI138" s="97"/>
      <c r="FJ138" s="97"/>
      <c r="FK138" s="97"/>
      <c r="FL138" s="97"/>
      <c r="FM138" s="97"/>
      <c r="FN138" s="97"/>
      <c r="FO138" s="97"/>
      <c r="FP138" s="97"/>
      <c r="FQ138" s="97"/>
      <c r="FR138" s="97"/>
      <c r="FS138" s="97"/>
      <c r="FT138" s="97"/>
      <c r="FU138" s="97"/>
      <c r="FV138" s="97"/>
      <c r="FW138" s="97"/>
      <c r="FX138" s="97"/>
      <c r="FY138" s="97"/>
      <c r="FZ138" s="97"/>
      <c r="GA138" s="97"/>
      <c r="GB138" s="97"/>
      <c r="GC138" s="97"/>
      <c r="GD138" s="97"/>
      <c r="GE138" s="97"/>
      <c r="GF138" s="97"/>
      <c r="GG138" s="97"/>
      <c r="GH138" s="97"/>
      <c r="GI138" s="97"/>
      <c r="GJ138" s="97"/>
      <c r="GK138" s="97"/>
      <c r="GL138" s="97"/>
      <c r="GM138" s="97"/>
      <c r="GN138" s="97"/>
      <c r="GO138" s="97"/>
      <c r="GP138" s="97"/>
      <c r="GQ138" s="97"/>
      <c r="GR138" s="97"/>
      <c r="GS138" s="97"/>
      <c r="GT138" s="97"/>
      <c r="GU138" s="97"/>
      <c r="GV138" s="97"/>
      <c r="GW138" s="97"/>
      <c r="GX138" s="97"/>
      <c r="GY138" s="97"/>
      <c r="GZ138" s="97"/>
      <c r="HA138" s="97"/>
      <c r="HB138" s="97"/>
      <c r="HC138" s="97"/>
      <c r="HD138" s="97"/>
      <c r="HE138" s="97"/>
      <c r="HF138" s="97"/>
      <c r="HG138" s="97"/>
      <c r="HH138" s="97"/>
      <c r="HI138" s="97"/>
      <c r="HJ138" s="97"/>
      <c r="HK138" s="97"/>
      <c r="HL138" s="97"/>
      <c r="HM138" s="97"/>
      <c r="HN138" s="97"/>
      <c r="HO138" s="97"/>
      <c r="HP138" s="97"/>
      <c r="HQ138" s="97"/>
      <c r="HR138" s="97"/>
      <c r="HS138" s="97"/>
      <c r="HT138" s="97"/>
      <c r="HU138" s="97"/>
      <c r="HV138" s="97"/>
      <c r="HW138" s="97"/>
      <c r="HX138" s="97"/>
      <c r="HY138" s="97"/>
      <c r="HZ138" s="97"/>
      <c r="IA138" s="97"/>
    </row>
    <row r="139" spans="1:235" s="107" customFormat="1" ht="13.5" customHeight="1" x14ac:dyDescent="0.25">
      <c r="A139" s="185"/>
      <c r="B139" s="185"/>
      <c r="C139" s="257" t="s">
        <v>211</v>
      </c>
      <c r="D139" s="257"/>
      <c r="E139" s="257"/>
      <c r="F139" s="258">
        <f>F138</f>
        <v>836</v>
      </c>
      <c r="G139" s="259"/>
      <c r="H139" s="258">
        <f>H138</f>
        <v>836</v>
      </c>
      <c r="I139" s="259"/>
      <c r="J139" s="260">
        <f>J138</f>
        <v>339.96</v>
      </c>
      <c r="K139" s="261"/>
      <c r="L139" s="262">
        <f t="shared" si="22"/>
        <v>0.40665071770334926</v>
      </c>
      <c r="M139" s="263"/>
      <c r="N139" s="99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7"/>
      <c r="BS139" s="97"/>
      <c r="BT139" s="97"/>
      <c r="BU139" s="97"/>
      <c r="BV139" s="97"/>
      <c r="BW139" s="97"/>
      <c r="BX139" s="97"/>
      <c r="BY139" s="97"/>
      <c r="BZ139" s="97"/>
      <c r="CA139" s="97"/>
      <c r="CB139" s="97"/>
      <c r="CC139" s="97"/>
      <c r="CD139" s="97"/>
      <c r="CE139" s="97"/>
      <c r="CF139" s="97"/>
      <c r="CG139" s="97"/>
      <c r="CH139" s="97"/>
      <c r="CI139" s="97"/>
      <c r="CJ139" s="97"/>
      <c r="CK139" s="97"/>
      <c r="CL139" s="97"/>
      <c r="CM139" s="97"/>
      <c r="CN139" s="97"/>
      <c r="CO139" s="97"/>
      <c r="CP139" s="97"/>
      <c r="CQ139" s="97"/>
      <c r="CR139" s="97"/>
      <c r="CS139" s="97"/>
      <c r="CT139" s="97"/>
      <c r="CU139" s="97"/>
      <c r="CV139" s="97"/>
      <c r="CW139" s="97"/>
      <c r="CX139" s="97"/>
      <c r="CY139" s="97"/>
      <c r="CZ139" s="97"/>
      <c r="DA139" s="97"/>
      <c r="DB139" s="97"/>
      <c r="DC139" s="97"/>
      <c r="DD139" s="97"/>
      <c r="DE139" s="97"/>
      <c r="DF139" s="97"/>
      <c r="DG139" s="97"/>
      <c r="DH139" s="97"/>
      <c r="DI139" s="97"/>
      <c r="DJ139" s="97"/>
      <c r="DK139" s="97"/>
      <c r="DL139" s="97"/>
      <c r="DM139" s="97"/>
      <c r="DN139" s="97"/>
      <c r="DO139" s="97"/>
      <c r="DP139" s="97"/>
      <c r="DQ139" s="97"/>
      <c r="DR139" s="97"/>
      <c r="DS139" s="97"/>
      <c r="DT139" s="97"/>
      <c r="DU139" s="97"/>
      <c r="DV139" s="97"/>
      <c r="DW139" s="97"/>
      <c r="DX139" s="97"/>
      <c r="DY139" s="97"/>
      <c r="DZ139" s="97"/>
      <c r="EA139" s="97"/>
      <c r="EB139" s="97"/>
      <c r="EC139" s="97"/>
      <c r="ED139" s="97"/>
      <c r="EE139" s="97"/>
      <c r="EF139" s="97"/>
      <c r="EG139" s="97"/>
      <c r="EH139" s="97"/>
      <c r="EI139" s="97"/>
      <c r="EJ139" s="97"/>
      <c r="EK139" s="97"/>
      <c r="EL139" s="97"/>
      <c r="EM139" s="97"/>
      <c r="EN139" s="97"/>
      <c r="EO139" s="97"/>
      <c r="EP139" s="97"/>
      <c r="EQ139" s="97"/>
      <c r="ER139" s="97"/>
      <c r="ES139" s="97"/>
      <c r="ET139" s="97"/>
      <c r="EU139" s="97"/>
      <c r="EV139" s="97"/>
      <c r="EW139" s="97"/>
      <c r="EX139" s="97"/>
      <c r="EY139" s="97"/>
      <c r="EZ139" s="97"/>
      <c r="FA139" s="97"/>
      <c r="FB139" s="97"/>
      <c r="FC139" s="97"/>
      <c r="FD139" s="97"/>
      <c r="FE139" s="97"/>
      <c r="FF139" s="97"/>
      <c r="FG139" s="97"/>
      <c r="FH139" s="97"/>
      <c r="FI139" s="97"/>
      <c r="FJ139" s="97"/>
      <c r="FK139" s="97"/>
      <c r="FL139" s="97"/>
      <c r="FM139" s="97"/>
      <c r="FN139" s="97"/>
      <c r="FO139" s="97"/>
      <c r="FP139" s="97"/>
      <c r="FQ139" s="97"/>
      <c r="FR139" s="97"/>
      <c r="FS139" s="97"/>
      <c r="FT139" s="97"/>
      <c r="FU139" s="97"/>
      <c r="FV139" s="97"/>
      <c r="FW139" s="97"/>
      <c r="FX139" s="97"/>
      <c r="FY139" s="97"/>
      <c r="FZ139" s="97"/>
      <c r="GA139" s="97"/>
      <c r="GB139" s="97"/>
      <c r="GC139" s="97"/>
      <c r="GD139" s="97"/>
      <c r="GE139" s="97"/>
      <c r="GF139" s="97"/>
      <c r="GG139" s="97"/>
      <c r="GH139" s="97"/>
      <c r="GI139" s="97"/>
      <c r="GJ139" s="97"/>
      <c r="GK139" s="97"/>
      <c r="GL139" s="97"/>
      <c r="GM139" s="97"/>
      <c r="GN139" s="97"/>
      <c r="GO139" s="97"/>
      <c r="GP139" s="97"/>
      <c r="GQ139" s="97"/>
      <c r="GR139" s="97"/>
      <c r="GS139" s="97"/>
      <c r="GT139" s="97"/>
      <c r="GU139" s="97"/>
      <c r="GV139" s="97"/>
      <c r="GW139" s="97"/>
      <c r="GX139" s="97"/>
      <c r="GY139" s="97"/>
      <c r="GZ139" s="97"/>
      <c r="HA139" s="97"/>
      <c r="HB139" s="97"/>
      <c r="HC139" s="97"/>
      <c r="HD139" s="97"/>
      <c r="HE139" s="97"/>
      <c r="HF139" s="97"/>
      <c r="HG139" s="97"/>
      <c r="HH139" s="97"/>
      <c r="HI139" s="97"/>
      <c r="HJ139" s="97"/>
      <c r="HK139" s="97"/>
      <c r="HL139" s="97"/>
      <c r="HM139" s="97"/>
      <c r="HN139" s="97"/>
      <c r="HO139" s="97"/>
      <c r="HP139" s="97"/>
      <c r="HQ139" s="97"/>
      <c r="HR139" s="97"/>
      <c r="HS139" s="97"/>
      <c r="HT139" s="97"/>
      <c r="HU139" s="97"/>
      <c r="HV139" s="97"/>
      <c r="HW139" s="97"/>
      <c r="HX139" s="97"/>
      <c r="HY139" s="97"/>
      <c r="HZ139" s="97"/>
      <c r="IA139" s="97"/>
    </row>
    <row r="140" spans="1:235" s="107" customFormat="1" ht="12.75" customHeight="1" x14ac:dyDescent="0.25">
      <c r="A140" s="248" t="s">
        <v>212</v>
      </c>
      <c r="B140" s="249"/>
      <c r="C140" s="250" t="s">
        <v>213</v>
      </c>
      <c r="D140" s="250"/>
      <c r="E140" s="250"/>
      <c r="F140" s="251">
        <v>2760</v>
      </c>
      <c r="G140" s="252"/>
      <c r="H140" s="251">
        <v>2760</v>
      </c>
      <c r="I140" s="252"/>
      <c r="J140" s="253">
        <v>1989.69</v>
      </c>
      <c r="K140" s="254"/>
      <c r="L140" s="255">
        <f t="shared" si="22"/>
        <v>0.72090217391304345</v>
      </c>
      <c r="M140" s="256"/>
      <c r="N140" s="98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  <c r="EH140" s="97"/>
      <c r="EI140" s="97"/>
      <c r="EJ140" s="97"/>
      <c r="EK140" s="97"/>
      <c r="EL140" s="97"/>
      <c r="EM140" s="97"/>
      <c r="EN140" s="97"/>
      <c r="EO140" s="97"/>
      <c r="EP140" s="97"/>
      <c r="EQ140" s="97"/>
      <c r="ER140" s="97"/>
      <c r="ES140" s="97"/>
      <c r="ET140" s="97"/>
      <c r="EU140" s="97"/>
      <c r="EV140" s="97"/>
      <c r="EW140" s="97"/>
      <c r="EX140" s="97"/>
      <c r="EY140" s="97"/>
      <c r="EZ140" s="97"/>
      <c r="FA140" s="97"/>
      <c r="FB140" s="97"/>
      <c r="FC140" s="97"/>
      <c r="FD140" s="97"/>
      <c r="FE140" s="97"/>
      <c r="FF140" s="97"/>
      <c r="FG140" s="97"/>
      <c r="FH140" s="97"/>
      <c r="FI140" s="97"/>
      <c r="FJ140" s="97"/>
      <c r="FK140" s="97"/>
      <c r="FL140" s="97"/>
      <c r="FM140" s="97"/>
      <c r="FN140" s="97"/>
      <c r="FO140" s="97"/>
      <c r="FP140" s="97"/>
      <c r="FQ140" s="97"/>
      <c r="FR140" s="97"/>
      <c r="FS140" s="97"/>
      <c r="FT140" s="97"/>
      <c r="FU140" s="97"/>
      <c r="FV140" s="97"/>
      <c r="FW140" s="97"/>
      <c r="FX140" s="97"/>
      <c r="FY140" s="97"/>
      <c r="FZ140" s="97"/>
      <c r="GA140" s="97"/>
      <c r="GB140" s="97"/>
      <c r="GC140" s="97"/>
      <c r="GD140" s="97"/>
      <c r="GE140" s="97"/>
      <c r="GF140" s="97"/>
      <c r="GG140" s="97"/>
      <c r="GH140" s="97"/>
      <c r="GI140" s="97"/>
      <c r="GJ140" s="97"/>
      <c r="GK140" s="97"/>
      <c r="GL140" s="97"/>
      <c r="GM140" s="97"/>
      <c r="GN140" s="97"/>
      <c r="GO140" s="97"/>
      <c r="GP140" s="97"/>
      <c r="GQ140" s="97"/>
      <c r="GR140" s="97"/>
      <c r="GS140" s="97"/>
      <c r="GT140" s="97"/>
      <c r="GU140" s="97"/>
      <c r="GV140" s="97"/>
      <c r="GW140" s="97"/>
      <c r="GX140" s="97"/>
      <c r="GY140" s="97"/>
      <c r="GZ140" s="97"/>
      <c r="HA140" s="97"/>
      <c r="HB140" s="97"/>
      <c r="HC140" s="97"/>
      <c r="HD140" s="97"/>
      <c r="HE140" s="97"/>
      <c r="HF140" s="97"/>
      <c r="HG140" s="97"/>
      <c r="HH140" s="97"/>
      <c r="HI140" s="97"/>
      <c r="HJ140" s="97"/>
      <c r="HK140" s="97"/>
      <c r="HL140" s="97"/>
      <c r="HM140" s="97"/>
      <c r="HN140" s="97"/>
      <c r="HO140" s="97"/>
      <c r="HP140" s="97"/>
      <c r="HQ140" s="97"/>
      <c r="HR140" s="97"/>
      <c r="HS140" s="97"/>
      <c r="HT140" s="97"/>
      <c r="HU140" s="97"/>
      <c r="HV140" s="97"/>
      <c r="HW140" s="97"/>
      <c r="HX140" s="97"/>
      <c r="HY140" s="97"/>
      <c r="HZ140" s="97"/>
      <c r="IA140" s="97"/>
    </row>
    <row r="141" spans="1:235" s="107" customFormat="1" ht="13.5" customHeight="1" x14ac:dyDescent="0.25">
      <c r="A141" s="185"/>
      <c r="B141" s="185"/>
      <c r="C141" s="257" t="s">
        <v>214</v>
      </c>
      <c r="D141" s="257"/>
      <c r="E141" s="257"/>
      <c r="F141" s="258">
        <f>F140</f>
        <v>2760</v>
      </c>
      <c r="G141" s="259"/>
      <c r="H141" s="258">
        <f>H140</f>
        <v>2760</v>
      </c>
      <c r="I141" s="259"/>
      <c r="J141" s="260">
        <f>J140</f>
        <v>1989.69</v>
      </c>
      <c r="K141" s="261"/>
      <c r="L141" s="262">
        <f t="shared" si="22"/>
        <v>0.72090217391304345</v>
      </c>
      <c r="M141" s="263"/>
      <c r="N141" s="99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  <c r="EH141" s="97"/>
      <c r="EI141" s="97"/>
      <c r="EJ141" s="97"/>
      <c r="EK141" s="97"/>
      <c r="EL141" s="97"/>
      <c r="EM141" s="97"/>
      <c r="EN141" s="97"/>
      <c r="EO141" s="97"/>
      <c r="EP141" s="97"/>
      <c r="EQ141" s="97"/>
      <c r="ER141" s="97"/>
      <c r="ES141" s="97"/>
      <c r="ET141" s="97"/>
      <c r="EU141" s="97"/>
      <c r="EV141" s="97"/>
      <c r="EW141" s="97"/>
      <c r="EX141" s="97"/>
      <c r="EY141" s="97"/>
      <c r="EZ141" s="97"/>
      <c r="FA141" s="97"/>
      <c r="FB141" s="97"/>
      <c r="FC141" s="97"/>
      <c r="FD141" s="97"/>
      <c r="FE141" s="97"/>
      <c r="FF141" s="97"/>
      <c r="FG141" s="97"/>
      <c r="FH141" s="97"/>
      <c r="FI141" s="97"/>
      <c r="FJ141" s="97"/>
      <c r="FK141" s="97"/>
      <c r="FL141" s="97"/>
      <c r="FM141" s="97"/>
      <c r="FN141" s="97"/>
      <c r="FO141" s="97"/>
      <c r="FP141" s="97"/>
      <c r="FQ141" s="97"/>
      <c r="FR141" s="97"/>
      <c r="FS141" s="97"/>
      <c r="FT141" s="97"/>
      <c r="FU141" s="97"/>
      <c r="FV141" s="97"/>
      <c r="FW141" s="97"/>
      <c r="FX141" s="97"/>
      <c r="FY141" s="97"/>
      <c r="FZ141" s="97"/>
      <c r="GA141" s="97"/>
      <c r="GB141" s="97"/>
      <c r="GC141" s="97"/>
      <c r="GD141" s="97"/>
      <c r="GE141" s="97"/>
      <c r="GF141" s="97"/>
      <c r="GG141" s="97"/>
      <c r="GH141" s="97"/>
      <c r="GI141" s="97"/>
      <c r="GJ141" s="97"/>
      <c r="GK141" s="97"/>
      <c r="GL141" s="97"/>
      <c r="GM141" s="97"/>
      <c r="GN141" s="97"/>
      <c r="GO141" s="97"/>
      <c r="GP141" s="97"/>
      <c r="GQ141" s="97"/>
      <c r="GR141" s="97"/>
      <c r="GS141" s="97"/>
      <c r="GT141" s="97"/>
      <c r="GU141" s="97"/>
      <c r="GV141" s="97"/>
      <c r="GW141" s="97"/>
      <c r="GX141" s="97"/>
      <c r="GY141" s="97"/>
      <c r="GZ141" s="97"/>
      <c r="HA141" s="97"/>
      <c r="HB141" s="97"/>
      <c r="HC141" s="97"/>
      <c r="HD141" s="97"/>
      <c r="HE141" s="97"/>
      <c r="HF141" s="97"/>
      <c r="HG141" s="97"/>
      <c r="HH141" s="97"/>
      <c r="HI141" s="97"/>
      <c r="HJ141" s="97"/>
      <c r="HK141" s="97"/>
      <c r="HL141" s="97"/>
      <c r="HM141" s="97"/>
      <c r="HN141" s="97"/>
      <c r="HO141" s="97"/>
      <c r="HP141" s="97"/>
      <c r="HQ141" s="97"/>
      <c r="HR141" s="97"/>
      <c r="HS141" s="97"/>
      <c r="HT141" s="97"/>
      <c r="HU141" s="97"/>
      <c r="HV141" s="97"/>
      <c r="HW141" s="97"/>
      <c r="HX141" s="97"/>
      <c r="HY141" s="97"/>
      <c r="HZ141" s="97"/>
      <c r="IA141" s="97"/>
    </row>
    <row r="142" spans="1:235" s="107" customFormat="1" ht="13.5" customHeight="1" x14ac:dyDescent="0.25">
      <c r="A142" s="189"/>
      <c r="B142" s="189"/>
      <c r="C142" s="257" t="s">
        <v>215</v>
      </c>
      <c r="D142" s="257"/>
      <c r="E142" s="257"/>
      <c r="F142" s="258">
        <f>F137+F139+F141</f>
        <v>21995</v>
      </c>
      <c r="G142" s="259"/>
      <c r="H142" s="258">
        <f>H137+H139+H141</f>
        <v>21995</v>
      </c>
      <c r="I142" s="259"/>
      <c r="J142" s="260">
        <f>J137+J139+J141</f>
        <v>14388.369999999999</v>
      </c>
      <c r="K142" s="261"/>
      <c r="L142" s="262">
        <f t="shared" si="22"/>
        <v>0.65416549215730846</v>
      </c>
      <c r="M142" s="263"/>
      <c r="N142" s="99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  <c r="EH142" s="97"/>
      <c r="EI142" s="97"/>
      <c r="EJ142" s="97"/>
      <c r="EK142" s="97"/>
      <c r="EL142" s="97"/>
      <c r="EM142" s="97"/>
      <c r="EN142" s="97"/>
      <c r="EO142" s="97"/>
      <c r="EP142" s="97"/>
      <c r="EQ142" s="97"/>
      <c r="ER142" s="97"/>
      <c r="ES142" s="97"/>
      <c r="ET142" s="97"/>
      <c r="EU142" s="97"/>
      <c r="EV142" s="97"/>
      <c r="EW142" s="97"/>
      <c r="EX142" s="97"/>
      <c r="EY142" s="97"/>
      <c r="EZ142" s="97"/>
      <c r="FA142" s="97"/>
      <c r="FB142" s="97"/>
      <c r="FC142" s="97"/>
      <c r="FD142" s="97"/>
      <c r="FE142" s="97"/>
      <c r="FF142" s="97"/>
      <c r="FG142" s="97"/>
      <c r="FH142" s="97"/>
      <c r="FI142" s="97"/>
      <c r="FJ142" s="97"/>
      <c r="FK142" s="97"/>
      <c r="FL142" s="97"/>
      <c r="FM142" s="97"/>
      <c r="FN142" s="97"/>
      <c r="FO142" s="97"/>
      <c r="FP142" s="97"/>
      <c r="FQ142" s="97"/>
      <c r="FR142" s="97"/>
      <c r="FS142" s="97"/>
      <c r="FT142" s="97"/>
      <c r="FU142" s="97"/>
      <c r="FV142" s="97"/>
      <c r="FW142" s="97"/>
      <c r="FX142" s="97"/>
      <c r="FY142" s="97"/>
      <c r="FZ142" s="97"/>
      <c r="GA142" s="97"/>
      <c r="GB142" s="97"/>
      <c r="GC142" s="97"/>
      <c r="GD142" s="97"/>
      <c r="GE142" s="97"/>
      <c r="GF142" s="97"/>
      <c r="GG142" s="97"/>
      <c r="GH142" s="97"/>
      <c r="GI142" s="97"/>
      <c r="GJ142" s="97"/>
      <c r="GK142" s="97"/>
      <c r="GL142" s="97"/>
      <c r="GM142" s="97"/>
      <c r="GN142" s="97"/>
      <c r="GO142" s="97"/>
      <c r="GP142" s="97"/>
      <c r="GQ142" s="97"/>
      <c r="GR142" s="97"/>
      <c r="GS142" s="97"/>
      <c r="GT142" s="97"/>
      <c r="GU142" s="97"/>
      <c r="GV142" s="97"/>
      <c r="GW142" s="97"/>
      <c r="GX142" s="97"/>
      <c r="GY142" s="97"/>
      <c r="GZ142" s="97"/>
      <c r="HA142" s="97"/>
      <c r="HB142" s="97"/>
      <c r="HC142" s="97"/>
      <c r="HD142" s="97"/>
      <c r="HE142" s="97"/>
      <c r="HF142" s="97"/>
      <c r="HG142" s="97"/>
      <c r="HH142" s="97"/>
      <c r="HI142" s="97"/>
      <c r="HJ142" s="97"/>
      <c r="HK142" s="97"/>
      <c r="HL142" s="97"/>
      <c r="HM142" s="97"/>
      <c r="HN142" s="97"/>
      <c r="HO142" s="97"/>
      <c r="HP142" s="97"/>
      <c r="HQ142" s="97"/>
      <c r="HR142" s="97"/>
      <c r="HS142" s="97"/>
      <c r="HT142" s="97"/>
      <c r="HU142" s="97"/>
      <c r="HV142" s="97"/>
      <c r="HW142" s="97"/>
      <c r="HX142" s="97"/>
      <c r="HY142" s="97"/>
      <c r="HZ142" s="97"/>
      <c r="IA142" s="97"/>
    </row>
    <row r="143" spans="1:235" s="107" customFormat="1" ht="12.75" x14ac:dyDescent="0.25">
      <c r="A143" s="248" t="s">
        <v>216</v>
      </c>
      <c r="B143" s="249"/>
      <c r="C143" s="250" t="s">
        <v>217</v>
      </c>
      <c r="D143" s="250"/>
      <c r="E143" s="250"/>
      <c r="F143" s="251">
        <v>150</v>
      </c>
      <c r="G143" s="252"/>
      <c r="H143" s="251">
        <v>150</v>
      </c>
      <c r="I143" s="252"/>
      <c r="J143" s="253">
        <v>0</v>
      </c>
      <c r="K143" s="254"/>
      <c r="L143" s="255">
        <f t="shared" si="22"/>
        <v>0</v>
      </c>
      <c r="M143" s="256"/>
      <c r="N143" s="98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  <c r="EH143" s="97"/>
      <c r="EI143" s="97"/>
      <c r="EJ143" s="97"/>
      <c r="EK143" s="97"/>
      <c r="EL143" s="97"/>
      <c r="EM143" s="97"/>
      <c r="EN143" s="97"/>
      <c r="EO143" s="97"/>
      <c r="EP143" s="97"/>
      <c r="EQ143" s="97"/>
      <c r="ER143" s="97"/>
      <c r="ES143" s="97"/>
      <c r="ET143" s="97"/>
      <c r="EU143" s="97"/>
      <c r="EV143" s="97"/>
      <c r="EW143" s="97"/>
      <c r="EX143" s="97"/>
      <c r="EY143" s="97"/>
      <c r="EZ143" s="97"/>
      <c r="FA143" s="97"/>
      <c r="FB143" s="97"/>
      <c r="FC143" s="97"/>
      <c r="FD143" s="97"/>
      <c r="FE143" s="97"/>
      <c r="FF143" s="97"/>
      <c r="FG143" s="97"/>
      <c r="FH143" s="97"/>
      <c r="FI143" s="97"/>
      <c r="FJ143" s="97"/>
      <c r="FK143" s="97"/>
      <c r="FL143" s="97"/>
      <c r="FM143" s="97"/>
      <c r="FN143" s="97"/>
      <c r="FO143" s="97"/>
      <c r="FP143" s="97"/>
      <c r="FQ143" s="97"/>
      <c r="FR143" s="97"/>
      <c r="FS143" s="97"/>
      <c r="FT143" s="97"/>
      <c r="FU143" s="97"/>
      <c r="FV143" s="97"/>
      <c r="FW143" s="97"/>
      <c r="FX143" s="97"/>
      <c r="FY143" s="97"/>
      <c r="FZ143" s="97"/>
      <c r="GA143" s="97"/>
      <c r="GB143" s="97"/>
      <c r="GC143" s="97"/>
      <c r="GD143" s="97"/>
      <c r="GE143" s="97"/>
      <c r="GF143" s="97"/>
      <c r="GG143" s="97"/>
      <c r="GH143" s="97"/>
      <c r="GI143" s="97"/>
      <c r="GJ143" s="97"/>
      <c r="GK143" s="97"/>
      <c r="GL143" s="97"/>
      <c r="GM143" s="97"/>
      <c r="GN143" s="97"/>
      <c r="GO143" s="97"/>
      <c r="GP143" s="97"/>
      <c r="GQ143" s="97"/>
      <c r="GR143" s="97"/>
      <c r="GS143" s="97"/>
      <c r="GT143" s="97"/>
      <c r="GU143" s="97"/>
      <c r="GV143" s="97"/>
      <c r="GW143" s="97"/>
      <c r="GX143" s="97"/>
      <c r="GY143" s="97"/>
      <c r="GZ143" s="97"/>
      <c r="HA143" s="97"/>
      <c r="HB143" s="97"/>
      <c r="HC143" s="97"/>
      <c r="HD143" s="97"/>
      <c r="HE143" s="97"/>
      <c r="HF143" s="97"/>
      <c r="HG143" s="97"/>
      <c r="HH143" s="97"/>
      <c r="HI143" s="97"/>
      <c r="HJ143" s="97"/>
      <c r="HK143" s="97"/>
      <c r="HL143" s="97"/>
      <c r="HM143" s="97"/>
      <c r="HN143" s="97"/>
      <c r="HO143" s="97"/>
      <c r="HP143" s="97"/>
      <c r="HQ143" s="97"/>
      <c r="HR143" s="97"/>
      <c r="HS143" s="97"/>
      <c r="HT143" s="97"/>
      <c r="HU143" s="97"/>
      <c r="HV143" s="97"/>
      <c r="HW143" s="97"/>
      <c r="HX143" s="97"/>
      <c r="HY143" s="97"/>
      <c r="HZ143" s="97"/>
      <c r="IA143" s="97"/>
    </row>
    <row r="144" spans="1:235" s="107" customFormat="1" ht="13.5" x14ac:dyDescent="0.25">
      <c r="A144" s="185"/>
      <c r="B144" s="185"/>
      <c r="C144" s="257" t="s">
        <v>116</v>
      </c>
      <c r="D144" s="257"/>
      <c r="E144" s="257"/>
      <c r="F144" s="258">
        <f>F143</f>
        <v>150</v>
      </c>
      <c r="G144" s="259"/>
      <c r="H144" s="258">
        <f>H143</f>
        <v>150</v>
      </c>
      <c r="I144" s="259"/>
      <c r="J144" s="260">
        <f>J143</f>
        <v>0</v>
      </c>
      <c r="K144" s="261"/>
      <c r="L144" s="262">
        <f t="shared" si="22"/>
        <v>0</v>
      </c>
      <c r="M144" s="263"/>
      <c r="N144" s="99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  <c r="EH144" s="97"/>
      <c r="EI144" s="97"/>
      <c r="EJ144" s="97"/>
      <c r="EK144" s="97"/>
      <c r="EL144" s="97"/>
      <c r="EM144" s="97"/>
      <c r="EN144" s="97"/>
      <c r="EO144" s="97"/>
      <c r="EP144" s="97"/>
      <c r="EQ144" s="97"/>
      <c r="ER144" s="97"/>
      <c r="ES144" s="97"/>
      <c r="ET144" s="97"/>
      <c r="EU144" s="97"/>
      <c r="EV144" s="97"/>
      <c r="EW144" s="97"/>
      <c r="EX144" s="97"/>
      <c r="EY144" s="97"/>
      <c r="EZ144" s="97"/>
      <c r="FA144" s="97"/>
      <c r="FB144" s="97"/>
      <c r="FC144" s="97"/>
      <c r="FD144" s="97"/>
      <c r="FE144" s="97"/>
      <c r="FF144" s="97"/>
      <c r="FG144" s="97"/>
      <c r="FH144" s="97"/>
      <c r="FI144" s="97"/>
      <c r="FJ144" s="97"/>
      <c r="FK144" s="97"/>
      <c r="FL144" s="97"/>
      <c r="FM144" s="97"/>
      <c r="FN144" s="97"/>
      <c r="FO144" s="97"/>
      <c r="FP144" s="97"/>
      <c r="FQ144" s="97"/>
      <c r="FR144" s="97"/>
      <c r="FS144" s="97"/>
      <c r="FT144" s="97"/>
      <c r="FU144" s="97"/>
      <c r="FV144" s="97"/>
      <c r="FW144" s="97"/>
      <c r="FX144" s="97"/>
      <c r="FY144" s="97"/>
      <c r="FZ144" s="97"/>
      <c r="GA144" s="97"/>
      <c r="GB144" s="97"/>
      <c r="GC144" s="97"/>
      <c r="GD144" s="97"/>
      <c r="GE144" s="97"/>
      <c r="GF144" s="97"/>
      <c r="GG144" s="97"/>
      <c r="GH144" s="97"/>
      <c r="GI144" s="97"/>
      <c r="GJ144" s="97"/>
      <c r="GK144" s="97"/>
      <c r="GL144" s="97"/>
      <c r="GM144" s="97"/>
      <c r="GN144" s="97"/>
      <c r="GO144" s="97"/>
      <c r="GP144" s="97"/>
      <c r="GQ144" s="97"/>
      <c r="GR144" s="97"/>
      <c r="GS144" s="97"/>
      <c r="GT144" s="97"/>
      <c r="GU144" s="97"/>
      <c r="GV144" s="97"/>
      <c r="GW144" s="97"/>
      <c r="GX144" s="97"/>
      <c r="GY144" s="97"/>
      <c r="GZ144" s="97"/>
      <c r="HA144" s="97"/>
      <c r="HB144" s="97"/>
      <c r="HC144" s="97"/>
      <c r="HD144" s="97"/>
      <c r="HE144" s="97"/>
      <c r="HF144" s="97"/>
      <c r="HG144" s="97"/>
      <c r="HH144" s="97"/>
      <c r="HI144" s="97"/>
      <c r="HJ144" s="97"/>
      <c r="HK144" s="97"/>
      <c r="HL144" s="97"/>
      <c r="HM144" s="97"/>
      <c r="HN144" s="97"/>
      <c r="HO144" s="97"/>
      <c r="HP144" s="97"/>
      <c r="HQ144" s="97"/>
      <c r="HR144" s="97"/>
      <c r="HS144" s="97"/>
      <c r="HT144" s="97"/>
      <c r="HU144" s="97"/>
      <c r="HV144" s="97"/>
      <c r="HW144" s="97"/>
      <c r="HX144" s="97"/>
      <c r="HY144" s="97"/>
      <c r="HZ144" s="97"/>
      <c r="IA144" s="97"/>
    </row>
    <row r="145" spans="1:235" s="107" customFormat="1" ht="12.75" customHeight="1" x14ac:dyDescent="0.25">
      <c r="A145" s="248" t="s">
        <v>319</v>
      </c>
      <c r="B145" s="249"/>
      <c r="C145" s="250" t="s">
        <v>192</v>
      </c>
      <c r="D145" s="250"/>
      <c r="E145" s="250"/>
      <c r="F145" s="251">
        <v>100</v>
      </c>
      <c r="G145" s="252"/>
      <c r="H145" s="251">
        <v>100</v>
      </c>
      <c r="I145" s="252"/>
      <c r="J145" s="253"/>
      <c r="K145" s="254"/>
      <c r="L145" s="255">
        <f t="shared" si="22"/>
        <v>0</v>
      </c>
      <c r="M145" s="256"/>
      <c r="N145" s="98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  <c r="DH145" s="97"/>
      <c r="DI145" s="97"/>
      <c r="DJ145" s="97"/>
      <c r="DK145" s="97"/>
      <c r="DL145" s="97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97"/>
      <c r="DY145" s="97"/>
      <c r="DZ145" s="97"/>
      <c r="EA145" s="97"/>
      <c r="EB145" s="97"/>
      <c r="EC145" s="97"/>
      <c r="ED145" s="97"/>
      <c r="EE145" s="97"/>
      <c r="EF145" s="97"/>
      <c r="EG145" s="97"/>
      <c r="EH145" s="97"/>
      <c r="EI145" s="97"/>
      <c r="EJ145" s="97"/>
      <c r="EK145" s="97"/>
      <c r="EL145" s="97"/>
      <c r="EM145" s="97"/>
      <c r="EN145" s="97"/>
      <c r="EO145" s="97"/>
      <c r="EP145" s="97"/>
      <c r="EQ145" s="97"/>
      <c r="ER145" s="97"/>
      <c r="ES145" s="97"/>
      <c r="ET145" s="97"/>
      <c r="EU145" s="97"/>
      <c r="EV145" s="97"/>
      <c r="EW145" s="97"/>
      <c r="EX145" s="97"/>
      <c r="EY145" s="97"/>
      <c r="EZ145" s="97"/>
      <c r="FA145" s="97"/>
      <c r="FB145" s="97"/>
      <c r="FC145" s="97"/>
      <c r="FD145" s="97"/>
      <c r="FE145" s="97"/>
      <c r="FF145" s="97"/>
      <c r="FG145" s="97"/>
      <c r="FH145" s="97"/>
      <c r="FI145" s="97"/>
      <c r="FJ145" s="97"/>
      <c r="FK145" s="97"/>
      <c r="FL145" s="97"/>
      <c r="FM145" s="97"/>
      <c r="FN145" s="97"/>
      <c r="FO145" s="97"/>
      <c r="FP145" s="97"/>
      <c r="FQ145" s="97"/>
      <c r="FR145" s="97"/>
      <c r="FS145" s="97"/>
      <c r="FT145" s="97"/>
      <c r="FU145" s="97"/>
      <c r="FV145" s="97"/>
      <c r="FW145" s="97"/>
      <c r="FX145" s="97"/>
      <c r="FY145" s="97"/>
      <c r="FZ145" s="97"/>
      <c r="GA145" s="97"/>
      <c r="GB145" s="97"/>
      <c r="GC145" s="97"/>
      <c r="GD145" s="97"/>
      <c r="GE145" s="97"/>
      <c r="GF145" s="97"/>
      <c r="GG145" s="97"/>
      <c r="GH145" s="97"/>
      <c r="GI145" s="97"/>
      <c r="GJ145" s="97"/>
      <c r="GK145" s="97"/>
      <c r="GL145" s="97"/>
      <c r="GM145" s="97"/>
      <c r="GN145" s="97"/>
      <c r="GO145" s="97"/>
      <c r="GP145" s="97"/>
      <c r="GQ145" s="97"/>
      <c r="GR145" s="97"/>
      <c r="GS145" s="97"/>
      <c r="GT145" s="97"/>
      <c r="GU145" s="97"/>
      <c r="GV145" s="97"/>
      <c r="GW145" s="97"/>
      <c r="GX145" s="97"/>
      <c r="GY145" s="97"/>
      <c r="GZ145" s="97"/>
      <c r="HA145" s="97"/>
      <c r="HB145" s="97"/>
      <c r="HC145" s="97"/>
      <c r="HD145" s="97"/>
      <c r="HE145" s="97"/>
      <c r="HF145" s="97"/>
      <c r="HG145" s="97"/>
      <c r="HH145" s="97"/>
      <c r="HI145" s="97"/>
      <c r="HJ145" s="97"/>
      <c r="HK145" s="97"/>
      <c r="HL145" s="97"/>
      <c r="HM145" s="97"/>
      <c r="HN145" s="97"/>
      <c r="HO145" s="97"/>
      <c r="HP145" s="97"/>
      <c r="HQ145" s="97"/>
      <c r="HR145" s="97"/>
      <c r="HS145" s="97"/>
      <c r="HT145" s="97"/>
      <c r="HU145" s="97"/>
      <c r="HV145" s="97"/>
      <c r="HW145" s="97"/>
      <c r="HX145" s="97"/>
      <c r="HY145" s="97"/>
      <c r="HZ145" s="97"/>
      <c r="IA145" s="97"/>
    </row>
    <row r="146" spans="1:235" s="107" customFormat="1" ht="13.5" customHeight="1" x14ac:dyDescent="0.25">
      <c r="A146" s="185"/>
      <c r="B146" s="185"/>
      <c r="C146" s="257" t="s">
        <v>120</v>
      </c>
      <c r="D146" s="257"/>
      <c r="E146" s="257"/>
      <c r="F146" s="258">
        <f>F145</f>
        <v>100</v>
      </c>
      <c r="G146" s="259"/>
      <c r="H146" s="258">
        <f>H145</f>
        <v>100</v>
      </c>
      <c r="I146" s="259"/>
      <c r="J146" s="260">
        <f>J145</f>
        <v>0</v>
      </c>
      <c r="K146" s="261"/>
      <c r="L146" s="262">
        <f t="shared" si="22"/>
        <v>0</v>
      </c>
      <c r="M146" s="263"/>
      <c r="N146" s="99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  <c r="EH146" s="97"/>
      <c r="EI146" s="97"/>
      <c r="EJ146" s="97"/>
      <c r="EK146" s="97"/>
      <c r="EL146" s="97"/>
      <c r="EM146" s="97"/>
      <c r="EN146" s="97"/>
      <c r="EO146" s="97"/>
      <c r="EP146" s="97"/>
      <c r="EQ146" s="97"/>
      <c r="ER146" s="97"/>
      <c r="ES146" s="97"/>
      <c r="ET146" s="97"/>
      <c r="EU146" s="97"/>
      <c r="EV146" s="97"/>
      <c r="EW146" s="97"/>
      <c r="EX146" s="97"/>
      <c r="EY146" s="97"/>
      <c r="EZ146" s="97"/>
      <c r="FA146" s="97"/>
      <c r="FB146" s="97"/>
      <c r="FC146" s="97"/>
      <c r="FD146" s="97"/>
      <c r="FE146" s="97"/>
      <c r="FF146" s="97"/>
      <c r="FG146" s="97"/>
      <c r="FH146" s="97"/>
      <c r="FI146" s="97"/>
      <c r="FJ146" s="97"/>
      <c r="FK146" s="97"/>
      <c r="FL146" s="97"/>
      <c r="FM146" s="97"/>
      <c r="FN146" s="97"/>
      <c r="FO146" s="97"/>
      <c r="FP146" s="97"/>
      <c r="FQ146" s="97"/>
      <c r="FR146" s="97"/>
      <c r="FS146" s="97"/>
      <c r="FT146" s="97"/>
      <c r="FU146" s="97"/>
      <c r="FV146" s="97"/>
      <c r="FW146" s="97"/>
      <c r="FX146" s="97"/>
      <c r="FY146" s="97"/>
      <c r="FZ146" s="97"/>
      <c r="GA146" s="97"/>
      <c r="GB146" s="97"/>
      <c r="GC146" s="97"/>
      <c r="GD146" s="97"/>
      <c r="GE146" s="97"/>
      <c r="GF146" s="97"/>
      <c r="GG146" s="97"/>
      <c r="GH146" s="97"/>
      <c r="GI146" s="97"/>
      <c r="GJ146" s="97"/>
      <c r="GK146" s="97"/>
      <c r="GL146" s="97"/>
      <c r="GM146" s="97"/>
      <c r="GN146" s="97"/>
      <c r="GO146" s="97"/>
      <c r="GP146" s="97"/>
      <c r="GQ146" s="97"/>
      <c r="GR146" s="97"/>
      <c r="GS146" s="97"/>
      <c r="GT146" s="97"/>
      <c r="GU146" s="97"/>
      <c r="GV146" s="97"/>
      <c r="GW146" s="97"/>
      <c r="GX146" s="97"/>
      <c r="GY146" s="97"/>
      <c r="GZ146" s="97"/>
      <c r="HA146" s="97"/>
      <c r="HB146" s="97"/>
      <c r="HC146" s="97"/>
      <c r="HD146" s="97"/>
      <c r="HE146" s="97"/>
      <c r="HF146" s="97"/>
      <c r="HG146" s="97"/>
      <c r="HH146" s="97"/>
      <c r="HI146" s="97"/>
      <c r="HJ146" s="97"/>
      <c r="HK146" s="97"/>
      <c r="HL146" s="97"/>
      <c r="HM146" s="97"/>
      <c r="HN146" s="97"/>
      <c r="HO146" s="97"/>
      <c r="HP146" s="97"/>
      <c r="HQ146" s="97"/>
      <c r="HR146" s="97"/>
      <c r="HS146" s="97"/>
      <c r="HT146" s="97"/>
      <c r="HU146" s="97"/>
      <c r="HV146" s="97"/>
      <c r="HW146" s="97"/>
      <c r="HX146" s="97"/>
      <c r="HY146" s="97"/>
      <c r="HZ146" s="97"/>
      <c r="IA146" s="97"/>
    </row>
    <row r="147" spans="1:235" s="107" customFormat="1" ht="13.5" x14ac:dyDescent="0.25">
      <c r="A147" s="189"/>
      <c r="B147" s="189"/>
      <c r="C147" s="282" t="s">
        <v>137</v>
      </c>
      <c r="D147" s="283"/>
      <c r="E147" s="284"/>
      <c r="F147" s="258">
        <f>F144+F146</f>
        <v>250</v>
      </c>
      <c r="G147" s="285"/>
      <c r="H147" s="258">
        <f>H144+H146</f>
        <v>250</v>
      </c>
      <c r="I147" s="285"/>
      <c r="J147" s="258">
        <f t="shared" ref="J147" si="23">J144+J146</f>
        <v>0</v>
      </c>
      <c r="K147" s="285"/>
      <c r="L147" s="263">
        <f t="shared" si="22"/>
        <v>0</v>
      </c>
      <c r="M147" s="286"/>
      <c r="N147" s="99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  <c r="EH147" s="97"/>
      <c r="EI147" s="97"/>
      <c r="EJ147" s="97"/>
      <c r="EK147" s="97"/>
      <c r="EL147" s="97"/>
      <c r="EM147" s="97"/>
      <c r="EN147" s="97"/>
      <c r="EO147" s="97"/>
      <c r="EP147" s="97"/>
      <c r="EQ147" s="97"/>
      <c r="ER147" s="97"/>
      <c r="ES147" s="97"/>
      <c r="ET147" s="97"/>
      <c r="EU147" s="97"/>
      <c r="EV147" s="97"/>
      <c r="EW147" s="97"/>
      <c r="EX147" s="97"/>
      <c r="EY147" s="97"/>
      <c r="EZ147" s="97"/>
      <c r="FA147" s="97"/>
      <c r="FB147" s="97"/>
      <c r="FC147" s="97"/>
      <c r="FD147" s="97"/>
      <c r="FE147" s="97"/>
      <c r="FF147" s="97"/>
      <c r="FG147" s="97"/>
      <c r="FH147" s="97"/>
      <c r="FI147" s="97"/>
      <c r="FJ147" s="97"/>
      <c r="FK147" s="97"/>
      <c r="FL147" s="97"/>
      <c r="FM147" s="97"/>
      <c r="FN147" s="97"/>
      <c r="FO147" s="97"/>
      <c r="FP147" s="97"/>
      <c r="FQ147" s="97"/>
      <c r="FR147" s="97"/>
      <c r="FS147" s="97"/>
      <c r="FT147" s="97"/>
      <c r="FU147" s="97"/>
      <c r="FV147" s="97"/>
      <c r="FW147" s="97"/>
      <c r="FX147" s="97"/>
      <c r="FY147" s="97"/>
      <c r="FZ147" s="97"/>
      <c r="GA147" s="97"/>
      <c r="GB147" s="97"/>
      <c r="GC147" s="97"/>
      <c r="GD147" s="97"/>
      <c r="GE147" s="97"/>
      <c r="GF147" s="97"/>
      <c r="GG147" s="97"/>
      <c r="GH147" s="97"/>
      <c r="GI147" s="97"/>
      <c r="GJ147" s="97"/>
      <c r="GK147" s="97"/>
      <c r="GL147" s="97"/>
      <c r="GM147" s="97"/>
      <c r="GN147" s="97"/>
      <c r="GO147" s="97"/>
      <c r="GP147" s="97"/>
      <c r="GQ147" s="97"/>
      <c r="GR147" s="97"/>
      <c r="GS147" s="97"/>
      <c r="GT147" s="97"/>
      <c r="GU147" s="97"/>
      <c r="GV147" s="97"/>
      <c r="GW147" s="97"/>
      <c r="GX147" s="97"/>
      <c r="GY147" s="97"/>
      <c r="GZ147" s="97"/>
      <c r="HA147" s="97"/>
      <c r="HB147" s="97"/>
      <c r="HC147" s="97"/>
      <c r="HD147" s="97"/>
      <c r="HE147" s="97"/>
      <c r="HF147" s="97"/>
      <c r="HG147" s="97"/>
      <c r="HH147" s="97"/>
      <c r="HI147" s="97"/>
      <c r="HJ147" s="97"/>
      <c r="HK147" s="97"/>
      <c r="HL147" s="97"/>
      <c r="HM147" s="97"/>
      <c r="HN147" s="97"/>
      <c r="HO147" s="97"/>
      <c r="HP147" s="97"/>
      <c r="HQ147" s="97"/>
      <c r="HR147" s="97"/>
      <c r="HS147" s="97"/>
      <c r="HT147" s="97"/>
      <c r="HU147" s="97"/>
      <c r="HV147" s="97"/>
      <c r="HW147" s="97"/>
      <c r="HX147" s="97"/>
      <c r="HY147" s="97"/>
      <c r="HZ147" s="97"/>
      <c r="IA147" s="97"/>
    </row>
    <row r="148" spans="1:235" s="107" customFormat="1" ht="13.5" customHeight="1" x14ac:dyDescent="0.25">
      <c r="A148" s="189"/>
      <c r="B148" s="189"/>
      <c r="C148" s="282" t="s">
        <v>138</v>
      </c>
      <c r="D148" s="283"/>
      <c r="E148" s="284"/>
      <c r="F148" s="258">
        <f>F142+F147</f>
        <v>22245</v>
      </c>
      <c r="G148" s="285"/>
      <c r="H148" s="258">
        <f>H142+H147</f>
        <v>22245</v>
      </c>
      <c r="I148" s="285"/>
      <c r="J148" s="260">
        <f>J142+J147</f>
        <v>14388.369999999999</v>
      </c>
      <c r="K148" s="261"/>
      <c r="L148" s="263">
        <f t="shared" si="22"/>
        <v>0.64681366599235779</v>
      </c>
      <c r="M148" s="286"/>
      <c r="N148" s="99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  <c r="EH148" s="97"/>
      <c r="EI148" s="97"/>
      <c r="EJ148" s="97"/>
      <c r="EK148" s="97"/>
      <c r="EL148" s="97"/>
      <c r="EM148" s="97"/>
      <c r="EN148" s="97"/>
      <c r="EO148" s="97"/>
      <c r="EP148" s="97"/>
      <c r="EQ148" s="97"/>
      <c r="ER148" s="97"/>
      <c r="ES148" s="97"/>
      <c r="ET148" s="97"/>
      <c r="EU148" s="97"/>
      <c r="EV148" s="97"/>
      <c r="EW148" s="97"/>
      <c r="EX148" s="97"/>
      <c r="EY148" s="97"/>
      <c r="EZ148" s="97"/>
      <c r="FA148" s="97"/>
      <c r="FB148" s="97"/>
      <c r="FC148" s="97"/>
      <c r="FD148" s="97"/>
      <c r="FE148" s="97"/>
      <c r="FF148" s="97"/>
      <c r="FG148" s="97"/>
      <c r="FH148" s="97"/>
      <c r="FI148" s="97"/>
      <c r="FJ148" s="97"/>
      <c r="FK148" s="97"/>
      <c r="FL148" s="97"/>
      <c r="FM148" s="97"/>
      <c r="FN148" s="97"/>
      <c r="FO148" s="97"/>
      <c r="FP148" s="97"/>
      <c r="FQ148" s="97"/>
      <c r="FR148" s="97"/>
      <c r="FS148" s="97"/>
      <c r="FT148" s="97"/>
      <c r="FU148" s="97"/>
      <c r="FV148" s="97"/>
      <c r="FW148" s="97"/>
      <c r="FX148" s="97"/>
      <c r="FY148" s="97"/>
      <c r="FZ148" s="97"/>
      <c r="GA148" s="97"/>
      <c r="GB148" s="97"/>
      <c r="GC148" s="97"/>
      <c r="GD148" s="97"/>
      <c r="GE148" s="97"/>
      <c r="GF148" s="97"/>
      <c r="GG148" s="97"/>
      <c r="GH148" s="97"/>
      <c r="GI148" s="97"/>
      <c r="GJ148" s="97"/>
      <c r="GK148" s="97"/>
      <c r="GL148" s="97"/>
      <c r="GM148" s="97"/>
      <c r="GN148" s="97"/>
      <c r="GO148" s="97"/>
      <c r="GP148" s="97"/>
      <c r="GQ148" s="97"/>
      <c r="GR148" s="97"/>
      <c r="GS148" s="97"/>
      <c r="GT148" s="97"/>
      <c r="GU148" s="97"/>
      <c r="GV148" s="97"/>
      <c r="GW148" s="97"/>
      <c r="GX148" s="97"/>
      <c r="GY148" s="97"/>
      <c r="GZ148" s="97"/>
      <c r="HA148" s="97"/>
      <c r="HB148" s="97"/>
      <c r="HC148" s="97"/>
      <c r="HD148" s="97"/>
      <c r="HE148" s="97"/>
      <c r="HF148" s="97"/>
      <c r="HG148" s="97"/>
      <c r="HH148" s="97"/>
      <c r="HI148" s="97"/>
      <c r="HJ148" s="97"/>
      <c r="HK148" s="97"/>
      <c r="HL148" s="97"/>
      <c r="HM148" s="97"/>
      <c r="HN148" s="97"/>
      <c r="HO148" s="97"/>
      <c r="HP148" s="97"/>
      <c r="HQ148" s="97"/>
      <c r="HR148" s="97"/>
      <c r="HS148" s="97"/>
      <c r="HT148" s="97"/>
      <c r="HU148" s="97"/>
      <c r="HV148" s="97"/>
      <c r="HW148" s="97"/>
      <c r="HX148" s="97"/>
      <c r="HY148" s="97"/>
      <c r="HZ148" s="97"/>
      <c r="IA148" s="97"/>
    </row>
    <row r="149" spans="1:235" ht="18" customHeight="1" x14ac:dyDescent="0.25">
      <c r="A149" s="181"/>
      <c r="B149" s="321" t="s">
        <v>218</v>
      </c>
      <c r="C149" s="322"/>
      <c r="D149" s="322"/>
      <c r="E149" s="322"/>
      <c r="F149" s="266">
        <f>F148</f>
        <v>22245</v>
      </c>
      <c r="G149" s="266"/>
      <c r="H149" s="266">
        <f>H148</f>
        <v>22245</v>
      </c>
      <c r="I149" s="266"/>
      <c r="J149" s="267">
        <f>J148</f>
        <v>14388.369999999999</v>
      </c>
      <c r="K149" s="267"/>
      <c r="L149" s="309">
        <f t="shared" si="22"/>
        <v>0.64681366599235779</v>
      </c>
      <c r="M149" s="309"/>
      <c r="N149" s="116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</row>
    <row r="150" spans="1:235" s="107" customFormat="1" ht="12.75" customHeight="1" x14ac:dyDescent="0.25">
      <c r="A150" s="248" t="s">
        <v>219</v>
      </c>
      <c r="B150" s="249"/>
      <c r="C150" s="250" t="s">
        <v>207</v>
      </c>
      <c r="D150" s="250"/>
      <c r="E150" s="250"/>
      <c r="F150" s="251">
        <v>36622</v>
      </c>
      <c r="G150" s="252"/>
      <c r="H150" s="251">
        <v>36622</v>
      </c>
      <c r="I150" s="252"/>
      <c r="J150" s="253">
        <v>24002.04</v>
      </c>
      <c r="K150" s="254"/>
      <c r="L150" s="255">
        <f t="shared" si="22"/>
        <v>0.65539948664737047</v>
      </c>
      <c r="M150" s="256"/>
      <c r="N150" s="98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  <c r="CC150" s="97"/>
      <c r="CD150" s="97"/>
      <c r="CE150" s="97"/>
      <c r="CF150" s="97"/>
      <c r="CG150" s="97"/>
      <c r="CH150" s="97"/>
      <c r="CI150" s="97"/>
      <c r="CJ150" s="97"/>
      <c r="CK150" s="97"/>
      <c r="CL150" s="97"/>
      <c r="CM150" s="97"/>
      <c r="CN150" s="97"/>
      <c r="CO150" s="97"/>
      <c r="CP150" s="97"/>
      <c r="CQ150" s="97"/>
      <c r="CR150" s="97"/>
      <c r="CS150" s="97"/>
      <c r="CT150" s="97"/>
      <c r="CU150" s="97"/>
      <c r="CV150" s="97"/>
      <c r="CW150" s="97"/>
      <c r="CX150" s="97"/>
      <c r="CY150" s="97"/>
      <c r="CZ150" s="97"/>
      <c r="DA150" s="97"/>
      <c r="DB150" s="97"/>
      <c r="DC150" s="97"/>
      <c r="DD150" s="97"/>
      <c r="DE150" s="97"/>
      <c r="DF150" s="97"/>
      <c r="DG150" s="97"/>
      <c r="DH150" s="97"/>
      <c r="DI150" s="97"/>
      <c r="DJ150" s="97"/>
      <c r="DK150" s="97"/>
      <c r="DL150" s="97"/>
      <c r="DM150" s="97"/>
      <c r="DN150" s="97"/>
      <c r="DO150" s="97"/>
      <c r="DP150" s="97"/>
      <c r="DQ150" s="97"/>
      <c r="DR150" s="97"/>
      <c r="DS150" s="97"/>
      <c r="DT150" s="97"/>
      <c r="DU150" s="97"/>
      <c r="DV150" s="97"/>
      <c r="DW150" s="97"/>
      <c r="DX150" s="97"/>
      <c r="DY150" s="97"/>
      <c r="DZ150" s="97"/>
      <c r="EA150" s="97"/>
      <c r="EB150" s="97"/>
      <c r="EC150" s="97"/>
      <c r="ED150" s="97"/>
      <c r="EE150" s="97"/>
      <c r="EF150" s="97"/>
      <c r="EG150" s="97"/>
      <c r="EH150" s="97"/>
      <c r="EI150" s="97"/>
      <c r="EJ150" s="97"/>
      <c r="EK150" s="97"/>
      <c r="EL150" s="97"/>
      <c r="EM150" s="97"/>
      <c r="EN150" s="97"/>
      <c r="EO150" s="97"/>
      <c r="EP150" s="97"/>
      <c r="EQ150" s="97"/>
      <c r="ER150" s="97"/>
      <c r="ES150" s="97"/>
      <c r="ET150" s="97"/>
      <c r="EU150" s="97"/>
      <c r="EV150" s="97"/>
      <c r="EW150" s="97"/>
      <c r="EX150" s="97"/>
      <c r="EY150" s="97"/>
      <c r="EZ150" s="97"/>
      <c r="FA150" s="97"/>
      <c r="FB150" s="97"/>
      <c r="FC150" s="97"/>
      <c r="FD150" s="97"/>
      <c r="FE150" s="97"/>
      <c r="FF150" s="97"/>
      <c r="FG150" s="97"/>
      <c r="FH150" s="97"/>
      <c r="FI150" s="97"/>
      <c r="FJ150" s="97"/>
      <c r="FK150" s="97"/>
      <c r="FL150" s="97"/>
      <c r="FM150" s="97"/>
      <c r="FN150" s="97"/>
      <c r="FO150" s="97"/>
      <c r="FP150" s="97"/>
      <c r="FQ150" s="97"/>
      <c r="FR150" s="97"/>
      <c r="FS150" s="97"/>
      <c r="FT150" s="97"/>
      <c r="FU150" s="97"/>
      <c r="FV150" s="97"/>
      <c r="FW150" s="97"/>
      <c r="FX150" s="97"/>
      <c r="FY150" s="97"/>
      <c r="FZ150" s="97"/>
      <c r="GA150" s="97"/>
      <c r="GB150" s="97"/>
      <c r="GC150" s="97"/>
      <c r="GD150" s="97"/>
      <c r="GE150" s="97"/>
      <c r="GF150" s="97"/>
      <c r="GG150" s="97"/>
      <c r="GH150" s="97"/>
      <c r="GI150" s="97"/>
      <c r="GJ150" s="97"/>
      <c r="GK150" s="97"/>
      <c r="GL150" s="97"/>
      <c r="GM150" s="97"/>
      <c r="GN150" s="97"/>
      <c r="GO150" s="97"/>
      <c r="GP150" s="97"/>
      <c r="GQ150" s="97"/>
      <c r="GR150" s="97"/>
      <c r="GS150" s="97"/>
      <c r="GT150" s="97"/>
      <c r="GU150" s="97"/>
      <c r="GV150" s="97"/>
      <c r="GW150" s="97"/>
      <c r="GX150" s="97"/>
      <c r="GY150" s="97"/>
      <c r="GZ150" s="97"/>
      <c r="HA150" s="97"/>
      <c r="HB150" s="97"/>
      <c r="HC150" s="97"/>
      <c r="HD150" s="97"/>
      <c r="HE150" s="97"/>
      <c r="HF150" s="97"/>
      <c r="HG150" s="97"/>
      <c r="HH150" s="97"/>
      <c r="HI150" s="97"/>
      <c r="HJ150" s="97"/>
      <c r="HK150" s="97"/>
      <c r="HL150" s="97"/>
      <c r="HM150" s="97"/>
      <c r="HN150" s="97"/>
      <c r="HO150" s="97"/>
      <c r="HP150" s="97"/>
      <c r="HQ150" s="97"/>
      <c r="HR150" s="97"/>
      <c r="HS150" s="97"/>
      <c r="HT150" s="97"/>
      <c r="HU150" s="97"/>
      <c r="HV150" s="97"/>
      <c r="HW150" s="97"/>
      <c r="HX150" s="97"/>
      <c r="HY150" s="97"/>
      <c r="HZ150" s="97"/>
      <c r="IA150" s="97"/>
    </row>
    <row r="151" spans="1:235" s="107" customFormat="1" ht="13.5" customHeight="1" x14ac:dyDescent="0.25">
      <c r="A151" s="185"/>
      <c r="B151" s="185"/>
      <c r="C151" s="257" t="s">
        <v>208</v>
      </c>
      <c r="D151" s="257"/>
      <c r="E151" s="257"/>
      <c r="F151" s="258">
        <f>F150</f>
        <v>36622</v>
      </c>
      <c r="G151" s="259"/>
      <c r="H151" s="258">
        <f>H150</f>
        <v>36622</v>
      </c>
      <c r="I151" s="259"/>
      <c r="J151" s="260">
        <f>J150</f>
        <v>24002.04</v>
      </c>
      <c r="K151" s="261"/>
      <c r="L151" s="262">
        <f t="shared" si="22"/>
        <v>0.65539948664737047</v>
      </c>
      <c r="M151" s="263"/>
      <c r="N151" s="99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  <c r="CC151" s="97"/>
      <c r="CD151" s="97"/>
      <c r="CE151" s="97"/>
      <c r="CF151" s="97"/>
      <c r="CG151" s="97"/>
      <c r="CH151" s="97"/>
      <c r="CI151" s="97"/>
      <c r="CJ151" s="97"/>
      <c r="CK151" s="97"/>
      <c r="CL151" s="97"/>
      <c r="CM151" s="97"/>
      <c r="CN151" s="97"/>
      <c r="CO151" s="97"/>
      <c r="CP151" s="97"/>
      <c r="CQ151" s="97"/>
      <c r="CR151" s="97"/>
      <c r="CS151" s="97"/>
      <c r="CT151" s="97"/>
      <c r="CU151" s="97"/>
      <c r="CV151" s="97"/>
      <c r="CW151" s="97"/>
      <c r="CX151" s="97"/>
      <c r="CY151" s="97"/>
      <c r="CZ151" s="97"/>
      <c r="DA151" s="97"/>
      <c r="DB151" s="97"/>
      <c r="DC151" s="97"/>
      <c r="DD151" s="97"/>
      <c r="DE151" s="97"/>
      <c r="DF151" s="97"/>
      <c r="DG151" s="97"/>
      <c r="DH151" s="97"/>
      <c r="DI151" s="97"/>
      <c r="DJ151" s="97"/>
      <c r="DK151" s="97"/>
      <c r="DL151" s="97"/>
      <c r="DM151" s="97"/>
      <c r="DN151" s="97"/>
      <c r="DO151" s="97"/>
      <c r="DP151" s="97"/>
      <c r="DQ151" s="97"/>
      <c r="DR151" s="97"/>
      <c r="DS151" s="97"/>
      <c r="DT151" s="97"/>
      <c r="DU151" s="97"/>
      <c r="DV151" s="97"/>
      <c r="DW151" s="97"/>
      <c r="DX151" s="97"/>
      <c r="DY151" s="97"/>
      <c r="DZ151" s="97"/>
      <c r="EA151" s="97"/>
      <c r="EB151" s="97"/>
      <c r="EC151" s="97"/>
      <c r="ED151" s="97"/>
      <c r="EE151" s="97"/>
      <c r="EF151" s="97"/>
      <c r="EG151" s="97"/>
      <c r="EH151" s="97"/>
      <c r="EI151" s="97"/>
      <c r="EJ151" s="97"/>
      <c r="EK151" s="97"/>
      <c r="EL151" s="97"/>
      <c r="EM151" s="97"/>
      <c r="EN151" s="97"/>
      <c r="EO151" s="97"/>
      <c r="EP151" s="97"/>
      <c r="EQ151" s="97"/>
      <c r="ER151" s="97"/>
      <c r="ES151" s="97"/>
      <c r="ET151" s="97"/>
      <c r="EU151" s="97"/>
      <c r="EV151" s="97"/>
      <c r="EW151" s="97"/>
      <c r="EX151" s="97"/>
      <c r="EY151" s="97"/>
      <c r="EZ151" s="97"/>
      <c r="FA151" s="97"/>
      <c r="FB151" s="97"/>
      <c r="FC151" s="97"/>
      <c r="FD151" s="97"/>
      <c r="FE151" s="97"/>
      <c r="FF151" s="97"/>
      <c r="FG151" s="97"/>
      <c r="FH151" s="97"/>
      <c r="FI151" s="97"/>
      <c r="FJ151" s="97"/>
      <c r="FK151" s="97"/>
      <c r="FL151" s="97"/>
      <c r="FM151" s="97"/>
      <c r="FN151" s="97"/>
      <c r="FO151" s="97"/>
      <c r="FP151" s="97"/>
      <c r="FQ151" s="97"/>
      <c r="FR151" s="97"/>
      <c r="FS151" s="97"/>
      <c r="FT151" s="97"/>
      <c r="FU151" s="97"/>
      <c r="FV151" s="97"/>
      <c r="FW151" s="97"/>
      <c r="FX151" s="97"/>
      <c r="FY151" s="97"/>
      <c r="FZ151" s="97"/>
      <c r="GA151" s="97"/>
      <c r="GB151" s="97"/>
      <c r="GC151" s="97"/>
      <c r="GD151" s="97"/>
      <c r="GE151" s="97"/>
      <c r="GF151" s="97"/>
      <c r="GG151" s="97"/>
      <c r="GH151" s="97"/>
      <c r="GI151" s="97"/>
      <c r="GJ151" s="97"/>
      <c r="GK151" s="97"/>
      <c r="GL151" s="97"/>
      <c r="GM151" s="97"/>
      <c r="GN151" s="97"/>
      <c r="GO151" s="97"/>
      <c r="GP151" s="97"/>
      <c r="GQ151" s="97"/>
      <c r="GR151" s="97"/>
      <c r="GS151" s="97"/>
      <c r="GT151" s="97"/>
      <c r="GU151" s="97"/>
      <c r="GV151" s="97"/>
      <c r="GW151" s="97"/>
      <c r="GX151" s="97"/>
      <c r="GY151" s="97"/>
      <c r="GZ151" s="97"/>
      <c r="HA151" s="97"/>
      <c r="HB151" s="97"/>
      <c r="HC151" s="97"/>
      <c r="HD151" s="97"/>
      <c r="HE151" s="97"/>
      <c r="HF151" s="97"/>
      <c r="HG151" s="97"/>
      <c r="HH151" s="97"/>
      <c r="HI151" s="97"/>
      <c r="HJ151" s="97"/>
      <c r="HK151" s="97"/>
      <c r="HL151" s="97"/>
      <c r="HM151" s="97"/>
      <c r="HN151" s="97"/>
      <c r="HO151" s="97"/>
      <c r="HP151" s="97"/>
      <c r="HQ151" s="97"/>
      <c r="HR151" s="97"/>
      <c r="HS151" s="97"/>
      <c r="HT151" s="97"/>
      <c r="HU151" s="97"/>
      <c r="HV151" s="97"/>
      <c r="HW151" s="97"/>
      <c r="HX151" s="97"/>
      <c r="HY151" s="97"/>
      <c r="HZ151" s="97"/>
      <c r="IA151" s="97"/>
    </row>
    <row r="152" spans="1:235" s="107" customFormat="1" ht="12.75" x14ac:dyDescent="0.25">
      <c r="A152" s="248" t="s">
        <v>220</v>
      </c>
      <c r="B152" s="249"/>
      <c r="C152" s="250" t="s">
        <v>210</v>
      </c>
      <c r="D152" s="250"/>
      <c r="E152" s="250"/>
      <c r="F152" s="251">
        <v>1664</v>
      </c>
      <c r="G152" s="252"/>
      <c r="H152" s="251">
        <v>1664</v>
      </c>
      <c r="I152" s="252"/>
      <c r="J152" s="253">
        <v>860.04</v>
      </c>
      <c r="K152" s="254"/>
      <c r="L152" s="255">
        <f t="shared" si="22"/>
        <v>0.51685096153846155</v>
      </c>
      <c r="M152" s="256"/>
      <c r="N152" s="98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  <c r="CC152" s="97"/>
      <c r="CD152" s="97"/>
      <c r="CE152" s="97"/>
      <c r="CF152" s="97"/>
      <c r="CG152" s="97"/>
      <c r="CH152" s="97"/>
      <c r="CI152" s="97"/>
      <c r="CJ152" s="97"/>
      <c r="CK152" s="97"/>
      <c r="CL152" s="97"/>
      <c r="CM152" s="97"/>
      <c r="CN152" s="97"/>
      <c r="CO152" s="97"/>
      <c r="CP152" s="97"/>
      <c r="CQ152" s="97"/>
      <c r="CR152" s="97"/>
      <c r="CS152" s="97"/>
      <c r="CT152" s="97"/>
      <c r="CU152" s="97"/>
      <c r="CV152" s="97"/>
      <c r="CW152" s="97"/>
      <c r="CX152" s="97"/>
      <c r="CY152" s="97"/>
      <c r="CZ152" s="97"/>
      <c r="DA152" s="97"/>
      <c r="DB152" s="97"/>
      <c r="DC152" s="97"/>
      <c r="DD152" s="97"/>
      <c r="DE152" s="97"/>
      <c r="DF152" s="97"/>
      <c r="DG152" s="97"/>
      <c r="DH152" s="97"/>
      <c r="DI152" s="97"/>
      <c r="DJ152" s="97"/>
      <c r="DK152" s="97"/>
      <c r="DL152" s="97"/>
      <c r="DM152" s="97"/>
      <c r="DN152" s="97"/>
      <c r="DO152" s="97"/>
      <c r="DP152" s="97"/>
      <c r="DQ152" s="97"/>
      <c r="DR152" s="97"/>
      <c r="DS152" s="97"/>
      <c r="DT152" s="97"/>
      <c r="DU152" s="97"/>
      <c r="DV152" s="97"/>
      <c r="DW152" s="97"/>
      <c r="DX152" s="97"/>
      <c r="DY152" s="97"/>
      <c r="DZ152" s="97"/>
      <c r="EA152" s="97"/>
      <c r="EB152" s="97"/>
      <c r="EC152" s="97"/>
      <c r="ED152" s="97"/>
      <c r="EE152" s="97"/>
      <c r="EF152" s="97"/>
      <c r="EG152" s="97"/>
      <c r="EH152" s="97"/>
      <c r="EI152" s="97"/>
      <c r="EJ152" s="97"/>
      <c r="EK152" s="97"/>
      <c r="EL152" s="97"/>
      <c r="EM152" s="97"/>
      <c r="EN152" s="97"/>
      <c r="EO152" s="97"/>
      <c r="EP152" s="97"/>
      <c r="EQ152" s="97"/>
      <c r="ER152" s="97"/>
      <c r="ES152" s="97"/>
      <c r="ET152" s="97"/>
      <c r="EU152" s="97"/>
      <c r="EV152" s="97"/>
      <c r="EW152" s="97"/>
      <c r="EX152" s="97"/>
      <c r="EY152" s="97"/>
      <c r="EZ152" s="97"/>
      <c r="FA152" s="97"/>
      <c r="FB152" s="97"/>
      <c r="FC152" s="97"/>
      <c r="FD152" s="97"/>
      <c r="FE152" s="97"/>
      <c r="FF152" s="97"/>
      <c r="FG152" s="97"/>
      <c r="FH152" s="97"/>
      <c r="FI152" s="97"/>
      <c r="FJ152" s="97"/>
      <c r="FK152" s="97"/>
      <c r="FL152" s="97"/>
      <c r="FM152" s="97"/>
      <c r="FN152" s="97"/>
      <c r="FO152" s="97"/>
      <c r="FP152" s="97"/>
      <c r="FQ152" s="97"/>
      <c r="FR152" s="97"/>
      <c r="FS152" s="97"/>
      <c r="FT152" s="97"/>
      <c r="FU152" s="97"/>
      <c r="FV152" s="97"/>
      <c r="FW152" s="97"/>
      <c r="FX152" s="97"/>
      <c r="FY152" s="97"/>
      <c r="FZ152" s="97"/>
      <c r="GA152" s="97"/>
      <c r="GB152" s="97"/>
      <c r="GC152" s="97"/>
      <c r="GD152" s="97"/>
      <c r="GE152" s="97"/>
      <c r="GF152" s="97"/>
      <c r="GG152" s="97"/>
      <c r="GH152" s="97"/>
      <c r="GI152" s="97"/>
      <c r="GJ152" s="97"/>
      <c r="GK152" s="97"/>
      <c r="GL152" s="97"/>
      <c r="GM152" s="97"/>
      <c r="GN152" s="97"/>
      <c r="GO152" s="97"/>
      <c r="GP152" s="97"/>
      <c r="GQ152" s="97"/>
      <c r="GR152" s="97"/>
      <c r="GS152" s="97"/>
      <c r="GT152" s="97"/>
      <c r="GU152" s="97"/>
      <c r="GV152" s="97"/>
      <c r="GW152" s="97"/>
      <c r="GX152" s="97"/>
      <c r="GY152" s="97"/>
      <c r="GZ152" s="97"/>
      <c r="HA152" s="97"/>
      <c r="HB152" s="97"/>
      <c r="HC152" s="97"/>
      <c r="HD152" s="97"/>
      <c r="HE152" s="97"/>
      <c r="HF152" s="97"/>
      <c r="HG152" s="97"/>
      <c r="HH152" s="97"/>
      <c r="HI152" s="97"/>
      <c r="HJ152" s="97"/>
      <c r="HK152" s="97"/>
      <c r="HL152" s="97"/>
      <c r="HM152" s="97"/>
      <c r="HN152" s="97"/>
      <c r="HO152" s="97"/>
      <c r="HP152" s="97"/>
      <c r="HQ152" s="97"/>
      <c r="HR152" s="97"/>
      <c r="HS152" s="97"/>
      <c r="HT152" s="97"/>
      <c r="HU152" s="97"/>
      <c r="HV152" s="97"/>
      <c r="HW152" s="97"/>
      <c r="HX152" s="97"/>
      <c r="HY152" s="97"/>
      <c r="HZ152" s="97"/>
      <c r="IA152" s="97"/>
    </row>
    <row r="153" spans="1:235" s="107" customFormat="1" ht="13.5" customHeight="1" x14ac:dyDescent="0.25">
      <c r="A153" s="185"/>
      <c r="B153" s="185"/>
      <c r="C153" s="257" t="s">
        <v>211</v>
      </c>
      <c r="D153" s="257"/>
      <c r="E153" s="257"/>
      <c r="F153" s="258">
        <f>F152</f>
        <v>1664</v>
      </c>
      <c r="G153" s="259"/>
      <c r="H153" s="258">
        <f>H152</f>
        <v>1664</v>
      </c>
      <c r="I153" s="259"/>
      <c r="J153" s="260">
        <f>J152</f>
        <v>860.04</v>
      </c>
      <c r="K153" s="261"/>
      <c r="L153" s="262">
        <f t="shared" si="22"/>
        <v>0.51685096153846155</v>
      </c>
      <c r="M153" s="263"/>
      <c r="N153" s="99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97"/>
      <c r="CQ153" s="97"/>
      <c r="CR153" s="97"/>
      <c r="CS153" s="97"/>
      <c r="CT153" s="97"/>
      <c r="CU153" s="97"/>
      <c r="CV153" s="97"/>
      <c r="CW153" s="97"/>
      <c r="CX153" s="97"/>
      <c r="CY153" s="97"/>
      <c r="CZ153" s="97"/>
      <c r="DA153" s="97"/>
      <c r="DB153" s="97"/>
      <c r="DC153" s="97"/>
      <c r="DD153" s="97"/>
      <c r="DE153" s="97"/>
      <c r="DF153" s="97"/>
      <c r="DG153" s="97"/>
      <c r="DH153" s="97"/>
      <c r="DI153" s="97"/>
      <c r="DJ153" s="97"/>
      <c r="DK153" s="97"/>
      <c r="DL153" s="97"/>
      <c r="DM153" s="97"/>
      <c r="DN153" s="97"/>
      <c r="DO153" s="97"/>
      <c r="DP153" s="97"/>
      <c r="DQ153" s="97"/>
      <c r="DR153" s="97"/>
      <c r="DS153" s="97"/>
      <c r="DT153" s="97"/>
      <c r="DU153" s="97"/>
      <c r="DV153" s="97"/>
      <c r="DW153" s="97"/>
      <c r="DX153" s="97"/>
      <c r="DY153" s="97"/>
      <c r="DZ153" s="97"/>
      <c r="EA153" s="97"/>
      <c r="EB153" s="97"/>
      <c r="EC153" s="97"/>
      <c r="ED153" s="97"/>
      <c r="EE153" s="97"/>
      <c r="EF153" s="97"/>
      <c r="EG153" s="97"/>
      <c r="EH153" s="97"/>
      <c r="EI153" s="97"/>
      <c r="EJ153" s="97"/>
      <c r="EK153" s="97"/>
      <c r="EL153" s="97"/>
      <c r="EM153" s="97"/>
      <c r="EN153" s="97"/>
      <c r="EO153" s="97"/>
      <c r="EP153" s="97"/>
      <c r="EQ153" s="97"/>
      <c r="ER153" s="97"/>
      <c r="ES153" s="97"/>
      <c r="ET153" s="97"/>
      <c r="EU153" s="97"/>
      <c r="EV153" s="97"/>
      <c r="EW153" s="97"/>
      <c r="EX153" s="97"/>
      <c r="EY153" s="97"/>
      <c r="EZ153" s="97"/>
      <c r="FA153" s="97"/>
      <c r="FB153" s="97"/>
      <c r="FC153" s="97"/>
      <c r="FD153" s="97"/>
      <c r="FE153" s="97"/>
      <c r="FF153" s="97"/>
      <c r="FG153" s="97"/>
      <c r="FH153" s="97"/>
      <c r="FI153" s="97"/>
      <c r="FJ153" s="97"/>
      <c r="FK153" s="97"/>
      <c r="FL153" s="97"/>
      <c r="FM153" s="97"/>
      <c r="FN153" s="97"/>
      <c r="FO153" s="97"/>
      <c r="FP153" s="97"/>
      <c r="FQ153" s="97"/>
      <c r="FR153" s="97"/>
      <c r="FS153" s="97"/>
      <c r="FT153" s="97"/>
      <c r="FU153" s="97"/>
      <c r="FV153" s="97"/>
      <c r="FW153" s="97"/>
      <c r="FX153" s="97"/>
      <c r="FY153" s="97"/>
      <c r="FZ153" s="97"/>
      <c r="GA153" s="97"/>
      <c r="GB153" s="97"/>
      <c r="GC153" s="97"/>
      <c r="GD153" s="97"/>
      <c r="GE153" s="97"/>
      <c r="GF153" s="97"/>
      <c r="GG153" s="97"/>
      <c r="GH153" s="97"/>
      <c r="GI153" s="97"/>
      <c r="GJ153" s="97"/>
      <c r="GK153" s="97"/>
      <c r="GL153" s="97"/>
      <c r="GM153" s="97"/>
      <c r="GN153" s="97"/>
      <c r="GO153" s="97"/>
      <c r="GP153" s="97"/>
      <c r="GQ153" s="97"/>
      <c r="GR153" s="97"/>
      <c r="GS153" s="97"/>
      <c r="GT153" s="97"/>
      <c r="GU153" s="97"/>
      <c r="GV153" s="97"/>
      <c r="GW153" s="97"/>
      <c r="GX153" s="97"/>
      <c r="GY153" s="97"/>
      <c r="GZ153" s="97"/>
      <c r="HA153" s="97"/>
      <c r="HB153" s="97"/>
      <c r="HC153" s="97"/>
      <c r="HD153" s="97"/>
      <c r="HE153" s="97"/>
      <c r="HF153" s="97"/>
      <c r="HG153" s="97"/>
      <c r="HH153" s="97"/>
      <c r="HI153" s="97"/>
      <c r="HJ153" s="97"/>
      <c r="HK153" s="97"/>
      <c r="HL153" s="97"/>
      <c r="HM153" s="97"/>
      <c r="HN153" s="97"/>
      <c r="HO153" s="97"/>
      <c r="HP153" s="97"/>
      <c r="HQ153" s="97"/>
      <c r="HR153" s="97"/>
      <c r="HS153" s="97"/>
      <c r="HT153" s="97"/>
      <c r="HU153" s="97"/>
      <c r="HV153" s="97"/>
      <c r="HW153" s="97"/>
      <c r="HX153" s="97"/>
      <c r="HY153" s="97"/>
      <c r="HZ153" s="97"/>
      <c r="IA153" s="97"/>
    </row>
    <row r="154" spans="1:235" s="107" customFormat="1" ht="12.75" customHeight="1" x14ac:dyDescent="0.25">
      <c r="A154" s="248" t="s">
        <v>221</v>
      </c>
      <c r="B154" s="249"/>
      <c r="C154" s="250" t="s">
        <v>213</v>
      </c>
      <c r="D154" s="250"/>
      <c r="E154" s="250"/>
      <c r="F154" s="251">
        <v>3036</v>
      </c>
      <c r="G154" s="252"/>
      <c r="H154" s="251">
        <v>3036</v>
      </c>
      <c r="I154" s="252"/>
      <c r="J154" s="253">
        <v>3960.35</v>
      </c>
      <c r="K154" s="254"/>
      <c r="L154" s="255">
        <f t="shared" si="22"/>
        <v>1.3044631093544137</v>
      </c>
      <c r="M154" s="256"/>
      <c r="N154" s="98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97"/>
      <c r="CJ154" s="97"/>
      <c r="CK154" s="97"/>
      <c r="CL154" s="97"/>
      <c r="CM154" s="97"/>
      <c r="CN154" s="97"/>
      <c r="CO154" s="97"/>
      <c r="CP154" s="97"/>
      <c r="CQ154" s="97"/>
      <c r="CR154" s="97"/>
      <c r="CS154" s="97"/>
      <c r="CT154" s="97"/>
      <c r="CU154" s="97"/>
      <c r="CV154" s="97"/>
      <c r="CW154" s="97"/>
      <c r="CX154" s="97"/>
      <c r="CY154" s="97"/>
      <c r="CZ154" s="97"/>
      <c r="DA154" s="97"/>
      <c r="DB154" s="97"/>
      <c r="DC154" s="97"/>
      <c r="DD154" s="97"/>
      <c r="DE154" s="97"/>
      <c r="DF154" s="97"/>
      <c r="DG154" s="97"/>
      <c r="DH154" s="97"/>
      <c r="DI154" s="97"/>
      <c r="DJ154" s="97"/>
      <c r="DK154" s="97"/>
      <c r="DL154" s="97"/>
      <c r="DM154" s="97"/>
      <c r="DN154" s="97"/>
      <c r="DO154" s="97"/>
      <c r="DP154" s="97"/>
      <c r="DQ154" s="97"/>
      <c r="DR154" s="97"/>
      <c r="DS154" s="97"/>
      <c r="DT154" s="97"/>
      <c r="DU154" s="97"/>
      <c r="DV154" s="97"/>
      <c r="DW154" s="97"/>
      <c r="DX154" s="97"/>
      <c r="DY154" s="97"/>
      <c r="DZ154" s="97"/>
      <c r="EA154" s="97"/>
      <c r="EB154" s="97"/>
      <c r="EC154" s="97"/>
      <c r="ED154" s="97"/>
      <c r="EE154" s="97"/>
      <c r="EF154" s="97"/>
      <c r="EG154" s="97"/>
      <c r="EH154" s="97"/>
      <c r="EI154" s="97"/>
      <c r="EJ154" s="97"/>
      <c r="EK154" s="97"/>
      <c r="EL154" s="97"/>
      <c r="EM154" s="97"/>
      <c r="EN154" s="97"/>
      <c r="EO154" s="97"/>
      <c r="EP154" s="97"/>
      <c r="EQ154" s="97"/>
      <c r="ER154" s="97"/>
      <c r="ES154" s="97"/>
      <c r="ET154" s="97"/>
      <c r="EU154" s="97"/>
      <c r="EV154" s="97"/>
      <c r="EW154" s="97"/>
      <c r="EX154" s="97"/>
      <c r="EY154" s="97"/>
      <c r="EZ154" s="97"/>
      <c r="FA154" s="97"/>
      <c r="FB154" s="97"/>
      <c r="FC154" s="97"/>
      <c r="FD154" s="97"/>
      <c r="FE154" s="97"/>
      <c r="FF154" s="97"/>
      <c r="FG154" s="97"/>
      <c r="FH154" s="97"/>
      <c r="FI154" s="97"/>
      <c r="FJ154" s="97"/>
      <c r="FK154" s="97"/>
      <c r="FL154" s="97"/>
      <c r="FM154" s="97"/>
      <c r="FN154" s="97"/>
      <c r="FO154" s="97"/>
      <c r="FP154" s="97"/>
      <c r="FQ154" s="97"/>
      <c r="FR154" s="97"/>
      <c r="FS154" s="97"/>
      <c r="FT154" s="97"/>
      <c r="FU154" s="97"/>
      <c r="FV154" s="97"/>
      <c r="FW154" s="97"/>
      <c r="FX154" s="97"/>
      <c r="FY154" s="97"/>
      <c r="FZ154" s="97"/>
      <c r="GA154" s="97"/>
      <c r="GB154" s="97"/>
      <c r="GC154" s="97"/>
      <c r="GD154" s="97"/>
      <c r="GE154" s="97"/>
      <c r="GF154" s="97"/>
      <c r="GG154" s="97"/>
      <c r="GH154" s="97"/>
      <c r="GI154" s="97"/>
      <c r="GJ154" s="97"/>
      <c r="GK154" s="97"/>
      <c r="GL154" s="97"/>
      <c r="GM154" s="97"/>
      <c r="GN154" s="97"/>
      <c r="GO154" s="97"/>
      <c r="GP154" s="97"/>
      <c r="GQ154" s="97"/>
      <c r="GR154" s="97"/>
      <c r="GS154" s="97"/>
      <c r="GT154" s="97"/>
      <c r="GU154" s="97"/>
      <c r="GV154" s="97"/>
      <c r="GW154" s="97"/>
      <c r="GX154" s="97"/>
      <c r="GY154" s="97"/>
      <c r="GZ154" s="97"/>
      <c r="HA154" s="97"/>
      <c r="HB154" s="97"/>
      <c r="HC154" s="97"/>
      <c r="HD154" s="97"/>
      <c r="HE154" s="97"/>
      <c r="HF154" s="97"/>
      <c r="HG154" s="97"/>
      <c r="HH154" s="97"/>
      <c r="HI154" s="97"/>
      <c r="HJ154" s="97"/>
      <c r="HK154" s="97"/>
      <c r="HL154" s="97"/>
      <c r="HM154" s="97"/>
      <c r="HN154" s="97"/>
      <c r="HO154" s="97"/>
      <c r="HP154" s="97"/>
      <c r="HQ154" s="97"/>
      <c r="HR154" s="97"/>
      <c r="HS154" s="97"/>
      <c r="HT154" s="97"/>
      <c r="HU154" s="97"/>
      <c r="HV154" s="97"/>
      <c r="HW154" s="97"/>
      <c r="HX154" s="97"/>
      <c r="HY154" s="97"/>
      <c r="HZ154" s="97"/>
      <c r="IA154" s="97"/>
    </row>
    <row r="155" spans="1:235" s="107" customFormat="1" ht="13.5" customHeight="1" x14ac:dyDescent="0.25">
      <c r="A155" s="185"/>
      <c r="B155" s="185"/>
      <c r="C155" s="257" t="s">
        <v>214</v>
      </c>
      <c r="D155" s="257"/>
      <c r="E155" s="257"/>
      <c r="F155" s="258">
        <f>F154</f>
        <v>3036</v>
      </c>
      <c r="G155" s="259"/>
      <c r="H155" s="258">
        <f>H154</f>
        <v>3036</v>
      </c>
      <c r="I155" s="259"/>
      <c r="J155" s="260">
        <f>J154</f>
        <v>3960.35</v>
      </c>
      <c r="K155" s="261"/>
      <c r="L155" s="262">
        <f t="shared" si="22"/>
        <v>1.3044631093544137</v>
      </c>
      <c r="M155" s="263"/>
      <c r="N155" s="99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  <c r="CC155" s="97"/>
      <c r="CD155" s="97"/>
      <c r="CE155" s="97"/>
      <c r="CF155" s="97"/>
      <c r="CG155" s="97"/>
      <c r="CH155" s="97"/>
      <c r="CI155" s="97"/>
      <c r="CJ155" s="97"/>
      <c r="CK155" s="97"/>
      <c r="CL155" s="97"/>
      <c r="CM155" s="97"/>
      <c r="CN155" s="97"/>
      <c r="CO155" s="97"/>
      <c r="CP155" s="97"/>
      <c r="CQ155" s="97"/>
      <c r="CR155" s="97"/>
      <c r="CS155" s="97"/>
      <c r="CT155" s="97"/>
      <c r="CU155" s="97"/>
      <c r="CV155" s="97"/>
      <c r="CW155" s="97"/>
      <c r="CX155" s="97"/>
      <c r="CY155" s="97"/>
      <c r="CZ155" s="97"/>
      <c r="DA155" s="97"/>
      <c r="DB155" s="97"/>
      <c r="DC155" s="97"/>
      <c r="DD155" s="97"/>
      <c r="DE155" s="97"/>
      <c r="DF155" s="97"/>
      <c r="DG155" s="97"/>
      <c r="DH155" s="97"/>
      <c r="DI155" s="97"/>
      <c r="DJ155" s="97"/>
      <c r="DK155" s="97"/>
      <c r="DL155" s="97"/>
      <c r="DM155" s="97"/>
      <c r="DN155" s="97"/>
      <c r="DO155" s="97"/>
      <c r="DP155" s="97"/>
      <c r="DQ155" s="97"/>
      <c r="DR155" s="97"/>
      <c r="DS155" s="97"/>
      <c r="DT155" s="97"/>
      <c r="DU155" s="97"/>
      <c r="DV155" s="97"/>
      <c r="DW155" s="97"/>
      <c r="DX155" s="97"/>
      <c r="DY155" s="97"/>
      <c r="DZ155" s="97"/>
      <c r="EA155" s="97"/>
      <c r="EB155" s="97"/>
      <c r="EC155" s="97"/>
      <c r="ED155" s="97"/>
      <c r="EE155" s="97"/>
      <c r="EF155" s="97"/>
      <c r="EG155" s="97"/>
      <c r="EH155" s="97"/>
      <c r="EI155" s="97"/>
      <c r="EJ155" s="97"/>
      <c r="EK155" s="97"/>
      <c r="EL155" s="97"/>
      <c r="EM155" s="97"/>
      <c r="EN155" s="97"/>
      <c r="EO155" s="97"/>
      <c r="EP155" s="97"/>
      <c r="EQ155" s="97"/>
      <c r="ER155" s="97"/>
      <c r="ES155" s="97"/>
      <c r="ET155" s="97"/>
      <c r="EU155" s="97"/>
      <c r="EV155" s="97"/>
      <c r="EW155" s="97"/>
      <c r="EX155" s="97"/>
      <c r="EY155" s="97"/>
      <c r="EZ155" s="97"/>
      <c r="FA155" s="97"/>
      <c r="FB155" s="97"/>
      <c r="FC155" s="97"/>
      <c r="FD155" s="97"/>
      <c r="FE155" s="97"/>
      <c r="FF155" s="97"/>
      <c r="FG155" s="97"/>
      <c r="FH155" s="97"/>
      <c r="FI155" s="97"/>
      <c r="FJ155" s="97"/>
      <c r="FK155" s="97"/>
      <c r="FL155" s="97"/>
      <c r="FM155" s="97"/>
      <c r="FN155" s="97"/>
      <c r="FO155" s="97"/>
      <c r="FP155" s="97"/>
      <c r="FQ155" s="97"/>
      <c r="FR155" s="97"/>
      <c r="FS155" s="97"/>
      <c r="FT155" s="97"/>
      <c r="FU155" s="97"/>
      <c r="FV155" s="97"/>
      <c r="FW155" s="97"/>
      <c r="FX155" s="97"/>
      <c r="FY155" s="97"/>
      <c r="FZ155" s="97"/>
      <c r="GA155" s="97"/>
      <c r="GB155" s="97"/>
      <c r="GC155" s="97"/>
      <c r="GD155" s="97"/>
      <c r="GE155" s="97"/>
      <c r="GF155" s="97"/>
      <c r="GG155" s="97"/>
      <c r="GH155" s="97"/>
      <c r="GI155" s="97"/>
      <c r="GJ155" s="97"/>
      <c r="GK155" s="97"/>
      <c r="GL155" s="97"/>
      <c r="GM155" s="97"/>
      <c r="GN155" s="97"/>
      <c r="GO155" s="97"/>
      <c r="GP155" s="97"/>
      <c r="GQ155" s="97"/>
      <c r="GR155" s="97"/>
      <c r="GS155" s="97"/>
      <c r="GT155" s="97"/>
      <c r="GU155" s="97"/>
      <c r="GV155" s="97"/>
      <c r="GW155" s="97"/>
      <c r="GX155" s="97"/>
      <c r="GY155" s="97"/>
      <c r="GZ155" s="97"/>
      <c r="HA155" s="97"/>
      <c r="HB155" s="97"/>
      <c r="HC155" s="97"/>
      <c r="HD155" s="97"/>
      <c r="HE155" s="97"/>
      <c r="HF155" s="97"/>
      <c r="HG155" s="97"/>
      <c r="HH155" s="97"/>
      <c r="HI155" s="97"/>
      <c r="HJ155" s="97"/>
      <c r="HK155" s="97"/>
      <c r="HL155" s="97"/>
      <c r="HM155" s="97"/>
      <c r="HN155" s="97"/>
      <c r="HO155" s="97"/>
      <c r="HP155" s="97"/>
      <c r="HQ155" s="97"/>
      <c r="HR155" s="97"/>
      <c r="HS155" s="97"/>
      <c r="HT155" s="97"/>
      <c r="HU155" s="97"/>
      <c r="HV155" s="97"/>
      <c r="HW155" s="97"/>
      <c r="HX155" s="97"/>
      <c r="HY155" s="97"/>
      <c r="HZ155" s="97"/>
      <c r="IA155" s="97"/>
    </row>
    <row r="156" spans="1:235" s="107" customFormat="1" ht="13.5" customHeight="1" x14ac:dyDescent="0.25">
      <c r="A156" s="189"/>
      <c r="B156" s="189"/>
      <c r="C156" s="257" t="s">
        <v>215</v>
      </c>
      <c r="D156" s="257"/>
      <c r="E156" s="257"/>
      <c r="F156" s="258">
        <f>F151+F153+F155</f>
        <v>41322</v>
      </c>
      <c r="G156" s="259"/>
      <c r="H156" s="258">
        <f>H151+H153+H155</f>
        <v>41322</v>
      </c>
      <c r="I156" s="259"/>
      <c r="J156" s="260">
        <f>J151+J153+J155</f>
        <v>28822.43</v>
      </c>
      <c r="K156" s="261"/>
      <c r="L156" s="262">
        <f t="shared" si="22"/>
        <v>0.6975081070616137</v>
      </c>
      <c r="M156" s="263"/>
      <c r="N156" s="99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/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97"/>
      <c r="CU156" s="97"/>
      <c r="CV156" s="97"/>
      <c r="CW156" s="97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97"/>
      <c r="DN156" s="97"/>
      <c r="DO156" s="97"/>
      <c r="DP156" s="97"/>
      <c r="DQ156" s="97"/>
      <c r="DR156" s="97"/>
      <c r="DS156" s="97"/>
      <c r="DT156" s="97"/>
      <c r="DU156" s="97"/>
      <c r="DV156" s="97"/>
      <c r="DW156" s="97"/>
      <c r="DX156" s="97"/>
      <c r="DY156" s="97"/>
      <c r="DZ156" s="97"/>
      <c r="EA156" s="97"/>
      <c r="EB156" s="97"/>
      <c r="EC156" s="97"/>
      <c r="ED156" s="97"/>
      <c r="EE156" s="97"/>
      <c r="EF156" s="97"/>
      <c r="EG156" s="97"/>
      <c r="EH156" s="97"/>
      <c r="EI156" s="97"/>
      <c r="EJ156" s="97"/>
      <c r="EK156" s="97"/>
      <c r="EL156" s="97"/>
      <c r="EM156" s="97"/>
      <c r="EN156" s="97"/>
      <c r="EO156" s="97"/>
      <c r="EP156" s="97"/>
      <c r="EQ156" s="97"/>
      <c r="ER156" s="97"/>
      <c r="ES156" s="97"/>
      <c r="ET156" s="97"/>
      <c r="EU156" s="97"/>
      <c r="EV156" s="97"/>
      <c r="EW156" s="97"/>
      <c r="EX156" s="97"/>
      <c r="EY156" s="97"/>
      <c r="EZ156" s="97"/>
      <c r="FA156" s="97"/>
      <c r="FB156" s="97"/>
      <c r="FC156" s="97"/>
      <c r="FD156" s="97"/>
      <c r="FE156" s="97"/>
      <c r="FF156" s="97"/>
      <c r="FG156" s="97"/>
      <c r="FH156" s="97"/>
      <c r="FI156" s="97"/>
      <c r="FJ156" s="97"/>
      <c r="FK156" s="97"/>
      <c r="FL156" s="97"/>
      <c r="FM156" s="97"/>
      <c r="FN156" s="97"/>
      <c r="FO156" s="97"/>
      <c r="FP156" s="97"/>
      <c r="FQ156" s="97"/>
      <c r="FR156" s="97"/>
      <c r="FS156" s="97"/>
      <c r="FT156" s="97"/>
      <c r="FU156" s="97"/>
      <c r="FV156" s="97"/>
      <c r="FW156" s="97"/>
      <c r="FX156" s="97"/>
      <c r="FY156" s="97"/>
      <c r="FZ156" s="97"/>
      <c r="GA156" s="97"/>
      <c r="GB156" s="97"/>
      <c r="GC156" s="97"/>
      <c r="GD156" s="97"/>
      <c r="GE156" s="97"/>
      <c r="GF156" s="97"/>
      <c r="GG156" s="97"/>
      <c r="GH156" s="97"/>
      <c r="GI156" s="97"/>
      <c r="GJ156" s="97"/>
      <c r="GK156" s="97"/>
      <c r="GL156" s="97"/>
      <c r="GM156" s="97"/>
      <c r="GN156" s="97"/>
      <c r="GO156" s="97"/>
      <c r="GP156" s="97"/>
      <c r="GQ156" s="97"/>
      <c r="GR156" s="97"/>
      <c r="GS156" s="97"/>
      <c r="GT156" s="97"/>
      <c r="GU156" s="97"/>
      <c r="GV156" s="97"/>
      <c r="GW156" s="97"/>
      <c r="GX156" s="97"/>
      <c r="GY156" s="97"/>
      <c r="GZ156" s="97"/>
      <c r="HA156" s="97"/>
      <c r="HB156" s="97"/>
      <c r="HC156" s="97"/>
      <c r="HD156" s="97"/>
      <c r="HE156" s="97"/>
      <c r="HF156" s="97"/>
      <c r="HG156" s="97"/>
      <c r="HH156" s="97"/>
      <c r="HI156" s="97"/>
      <c r="HJ156" s="97"/>
      <c r="HK156" s="97"/>
      <c r="HL156" s="97"/>
      <c r="HM156" s="97"/>
      <c r="HN156" s="97"/>
      <c r="HO156" s="97"/>
      <c r="HP156" s="97"/>
      <c r="HQ156" s="97"/>
      <c r="HR156" s="97"/>
      <c r="HS156" s="97"/>
      <c r="HT156" s="97"/>
      <c r="HU156" s="97"/>
      <c r="HV156" s="97"/>
      <c r="HW156" s="97"/>
      <c r="HX156" s="97"/>
      <c r="HY156" s="97"/>
      <c r="HZ156" s="97"/>
      <c r="IA156" s="97"/>
    </row>
    <row r="157" spans="1:235" s="107" customFormat="1" ht="12.75" x14ac:dyDescent="0.25">
      <c r="A157" s="248" t="s">
        <v>222</v>
      </c>
      <c r="B157" s="249"/>
      <c r="C157" s="250" t="s">
        <v>217</v>
      </c>
      <c r="D157" s="250"/>
      <c r="E157" s="250"/>
      <c r="F157" s="251">
        <v>250</v>
      </c>
      <c r="G157" s="252"/>
      <c r="H157" s="251">
        <v>250</v>
      </c>
      <c r="I157" s="252"/>
      <c r="J157" s="253">
        <v>0</v>
      </c>
      <c r="K157" s="254"/>
      <c r="L157" s="255">
        <f t="shared" si="22"/>
        <v>0</v>
      </c>
      <c r="M157" s="256"/>
      <c r="N157" s="98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97"/>
      <c r="CJ157" s="97"/>
      <c r="CK157" s="97"/>
      <c r="CL157" s="97"/>
      <c r="CM157" s="97"/>
      <c r="CN157" s="97"/>
      <c r="CO157" s="97"/>
      <c r="CP157" s="97"/>
      <c r="CQ157" s="97"/>
      <c r="CR157" s="97"/>
      <c r="CS157" s="97"/>
      <c r="CT157" s="97"/>
      <c r="CU157" s="97"/>
      <c r="CV157" s="97"/>
      <c r="CW157" s="97"/>
      <c r="CX157" s="97"/>
      <c r="CY157" s="97"/>
      <c r="CZ157" s="97"/>
      <c r="DA157" s="97"/>
      <c r="DB157" s="97"/>
      <c r="DC157" s="97"/>
      <c r="DD157" s="97"/>
      <c r="DE157" s="97"/>
      <c r="DF157" s="97"/>
      <c r="DG157" s="97"/>
      <c r="DH157" s="97"/>
      <c r="DI157" s="97"/>
      <c r="DJ157" s="97"/>
      <c r="DK157" s="97"/>
      <c r="DL157" s="97"/>
      <c r="DM157" s="97"/>
      <c r="DN157" s="97"/>
      <c r="DO157" s="97"/>
      <c r="DP157" s="97"/>
      <c r="DQ157" s="97"/>
      <c r="DR157" s="97"/>
      <c r="DS157" s="97"/>
      <c r="DT157" s="97"/>
      <c r="DU157" s="97"/>
      <c r="DV157" s="97"/>
      <c r="DW157" s="97"/>
      <c r="DX157" s="97"/>
      <c r="DY157" s="97"/>
      <c r="DZ157" s="97"/>
      <c r="EA157" s="97"/>
      <c r="EB157" s="97"/>
      <c r="EC157" s="97"/>
      <c r="ED157" s="97"/>
      <c r="EE157" s="97"/>
      <c r="EF157" s="97"/>
      <c r="EG157" s="97"/>
      <c r="EH157" s="97"/>
      <c r="EI157" s="97"/>
      <c r="EJ157" s="97"/>
      <c r="EK157" s="97"/>
      <c r="EL157" s="97"/>
      <c r="EM157" s="97"/>
      <c r="EN157" s="97"/>
      <c r="EO157" s="97"/>
      <c r="EP157" s="97"/>
      <c r="EQ157" s="97"/>
      <c r="ER157" s="97"/>
      <c r="ES157" s="97"/>
      <c r="ET157" s="97"/>
      <c r="EU157" s="97"/>
      <c r="EV157" s="97"/>
      <c r="EW157" s="97"/>
      <c r="EX157" s="97"/>
      <c r="EY157" s="97"/>
      <c r="EZ157" s="97"/>
      <c r="FA157" s="97"/>
      <c r="FB157" s="97"/>
      <c r="FC157" s="97"/>
      <c r="FD157" s="97"/>
      <c r="FE157" s="97"/>
      <c r="FF157" s="97"/>
      <c r="FG157" s="97"/>
      <c r="FH157" s="97"/>
      <c r="FI157" s="97"/>
      <c r="FJ157" s="97"/>
      <c r="FK157" s="97"/>
      <c r="FL157" s="97"/>
      <c r="FM157" s="97"/>
      <c r="FN157" s="97"/>
      <c r="FO157" s="97"/>
      <c r="FP157" s="97"/>
      <c r="FQ157" s="97"/>
      <c r="FR157" s="97"/>
      <c r="FS157" s="97"/>
      <c r="FT157" s="97"/>
      <c r="FU157" s="97"/>
      <c r="FV157" s="97"/>
      <c r="FW157" s="97"/>
      <c r="FX157" s="97"/>
      <c r="FY157" s="97"/>
      <c r="FZ157" s="97"/>
      <c r="GA157" s="97"/>
      <c r="GB157" s="97"/>
      <c r="GC157" s="97"/>
      <c r="GD157" s="97"/>
      <c r="GE157" s="97"/>
      <c r="GF157" s="97"/>
      <c r="GG157" s="97"/>
      <c r="GH157" s="97"/>
      <c r="GI157" s="97"/>
      <c r="GJ157" s="97"/>
      <c r="GK157" s="97"/>
      <c r="GL157" s="97"/>
      <c r="GM157" s="97"/>
      <c r="GN157" s="97"/>
      <c r="GO157" s="97"/>
      <c r="GP157" s="97"/>
      <c r="GQ157" s="97"/>
      <c r="GR157" s="97"/>
      <c r="GS157" s="97"/>
      <c r="GT157" s="97"/>
      <c r="GU157" s="97"/>
      <c r="GV157" s="97"/>
      <c r="GW157" s="97"/>
      <c r="GX157" s="97"/>
      <c r="GY157" s="97"/>
      <c r="GZ157" s="97"/>
      <c r="HA157" s="97"/>
      <c r="HB157" s="97"/>
      <c r="HC157" s="97"/>
      <c r="HD157" s="97"/>
      <c r="HE157" s="97"/>
      <c r="HF157" s="97"/>
      <c r="HG157" s="97"/>
      <c r="HH157" s="97"/>
      <c r="HI157" s="97"/>
      <c r="HJ157" s="97"/>
      <c r="HK157" s="97"/>
      <c r="HL157" s="97"/>
      <c r="HM157" s="97"/>
      <c r="HN157" s="97"/>
      <c r="HO157" s="97"/>
      <c r="HP157" s="97"/>
      <c r="HQ157" s="97"/>
      <c r="HR157" s="97"/>
      <c r="HS157" s="97"/>
      <c r="HT157" s="97"/>
      <c r="HU157" s="97"/>
      <c r="HV157" s="97"/>
      <c r="HW157" s="97"/>
      <c r="HX157" s="97"/>
      <c r="HY157" s="97"/>
      <c r="HZ157" s="97"/>
      <c r="IA157" s="97"/>
    </row>
    <row r="158" spans="1:235" s="107" customFormat="1" ht="13.5" x14ac:dyDescent="0.25">
      <c r="A158" s="185"/>
      <c r="B158" s="185"/>
      <c r="C158" s="257" t="s">
        <v>116</v>
      </c>
      <c r="D158" s="257"/>
      <c r="E158" s="257"/>
      <c r="F158" s="258">
        <f>F157</f>
        <v>250</v>
      </c>
      <c r="G158" s="259"/>
      <c r="H158" s="258">
        <f>H157</f>
        <v>250</v>
      </c>
      <c r="I158" s="259"/>
      <c r="J158" s="260">
        <f>J157</f>
        <v>0</v>
      </c>
      <c r="K158" s="261"/>
      <c r="L158" s="262">
        <f t="shared" si="22"/>
        <v>0</v>
      </c>
      <c r="M158" s="263"/>
      <c r="N158" s="99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  <c r="CC158" s="97"/>
      <c r="CD158" s="97"/>
      <c r="CE158" s="97"/>
      <c r="CF158" s="97"/>
      <c r="CG158" s="97"/>
      <c r="CH158" s="97"/>
      <c r="CI158" s="97"/>
      <c r="CJ158" s="97"/>
      <c r="CK158" s="97"/>
      <c r="CL158" s="97"/>
      <c r="CM158" s="97"/>
      <c r="CN158" s="97"/>
      <c r="CO158" s="97"/>
      <c r="CP158" s="97"/>
      <c r="CQ158" s="97"/>
      <c r="CR158" s="97"/>
      <c r="CS158" s="97"/>
      <c r="CT158" s="97"/>
      <c r="CU158" s="97"/>
      <c r="CV158" s="97"/>
      <c r="CW158" s="97"/>
      <c r="CX158" s="97"/>
      <c r="CY158" s="97"/>
      <c r="CZ158" s="97"/>
      <c r="DA158" s="97"/>
      <c r="DB158" s="97"/>
      <c r="DC158" s="97"/>
      <c r="DD158" s="97"/>
      <c r="DE158" s="97"/>
      <c r="DF158" s="97"/>
      <c r="DG158" s="97"/>
      <c r="DH158" s="97"/>
      <c r="DI158" s="97"/>
      <c r="DJ158" s="97"/>
      <c r="DK158" s="97"/>
      <c r="DL158" s="97"/>
      <c r="DM158" s="97"/>
      <c r="DN158" s="97"/>
      <c r="DO158" s="97"/>
      <c r="DP158" s="97"/>
      <c r="DQ158" s="97"/>
      <c r="DR158" s="97"/>
      <c r="DS158" s="97"/>
      <c r="DT158" s="97"/>
      <c r="DU158" s="97"/>
      <c r="DV158" s="97"/>
      <c r="DW158" s="97"/>
      <c r="DX158" s="97"/>
      <c r="DY158" s="97"/>
      <c r="DZ158" s="97"/>
      <c r="EA158" s="97"/>
      <c r="EB158" s="97"/>
      <c r="EC158" s="97"/>
      <c r="ED158" s="97"/>
      <c r="EE158" s="97"/>
      <c r="EF158" s="97"/>
      <c r="EG158" s="97"/>
      <c r="EH158" s="97"/>
      <c r="EI158" s="97"/>
      <c r="EJ158" s="97"/>
      <c r="EK158" s="97"/>
      <c r="EL158" s="97"/>
      <c r="EM158" s="97"/>
      <c r="EN158" s="97"/>
      <c r="EO158" s="97"/>
      <c r="EP158" s="97"/>
      <c r="EQ158" s="97"/>
      <c r="ER158" s="97"/>
      <c r="ES158" s="97"/>
      <c r="ET158" s="97"/>
      <c r="EU158" s="97"/>
      <c r="EV158" s="97"/>
      <c r="EW158" s="97"/>
      <c r="EX158" s="97"/>
      <c r="EY158" s="97"/>
      <c r="EZ158" s="97"/>
      <c r="FA158" s="97"/>
      <c r="FB158" s="97"/>
      <c r="FC158" s="97"/>
      <c r="FD158" s="97"/>
      <c r="FE158" s="97"/>
      <c r="FF158" s="97"/>
      <c r="FG158" s="97"/>
      <c r="FH158" s="97"/>
      <c r="FI158" s="97"/>
      <c r="FJ158" s="97"/>
      <c r="FK158" s="97"/>
      <c r="FL158" s="97"/>
      <c r="FM158" s="97"/>
      <c r="FN158" s="97"/>
      <c r="FO158" s="97"/>
      <c r="FP158" s="97"/>
      <c r="FQ158" s="97"/>
      <c r="FR158" s="97"/>
      <c r="FS158" s="97"/>
      <c r="FT158" s="97"/>
      <c r="FU158" s="97"/>
      <c r="FV158" s="97"/>
      <c r="FW158" s="97"/>
      <c r="FX158" s="97"/>
      <c r="FY158" s="97"/>
      <c r="FZ158" s="97"/>
      <c r="GA158" s="97"/>
      <c r="GB158" s="97"/>
      <c r="GC158" s="97"/>
      <c r="GD158" s="97"/>
      <c r="GE158" s="97"/>
      <c r="GF158" s="97"/>
      <c r="GG158" s="97"/>
      <c r="GH158" s="97"/>
      <c r="GI158" s="97"/>
      <c r="GJ158" s="97"/>
      <c r="GK158" s="97"/>
      <c r="GL158" s="97"/>
      <c r="GM158" s="97"/>
      <c r="GN158" s="97"/>
      <c r="GO158" s="97"/>
      <c r="GP158" s="97"/>
      <c r="GQ158" s="97"/>
      <c r="GR158" s="97"/>
      <c r="GS158" s="97"/>
      <c r="GT158" s="97"/>
      <c r="GU158" s="97"/>
      <c r="GV158" s="97"/>
      <c r="GW158" s="97"/>
      <c r="GX158" s="97"/>
      <c r="GY158" s="97"/>
      <c r="GZ158" s="97"/>
      <c r="HA158" s="97"/>
      <c r="HB158" s="97"/>
      <c r="HC158" s="97"/>
      <c r="HD158" s="97"/>
      <c r="HE158" s="97"/>
      <c r="HF158" s="97"/>
      <c r="HG158" s="97"/>
      <c r="HH158" s="97"/>
      <c r="HI158" s="97"/>
      <c r="HJ158" s="97"/>
      <c r="HK158" s="97"/>
      <c r="HL158" s="97"/>
      <c r="HM158" s="97"/>
      <c r="HN158" s="97"/>
      <c r="HO158" s="97"/>
      <c r="HP158" s="97"/>
      <c r="HQ158" s="97"/>
      <c r="HR158" s="97"/>
      <c r="HS158" s="97"/>
      <c r="HT158" s="97"/>
      <c r="HU158" s="97"/>
      <c r="HV158" s="97"/>
      <c r="HW158" s="97"/>
      <c r="HX158" s="97"/>
      <c r="HY158" s="97"/>
      <c r="HZ158" s="97"/>
      <c r="IA158" s="97"/>
    </row>
    <row r="159" spans="1:235" s="107" customFormat="1" ht="12.75" x14ac:dyDescent="0.25">
      <c r="A159" s="248" t="s">
        <v>320</v>
      </c>
      <c r="B159" s="249"/>
      <c r="C159" s="250" t="s">
        <v>192</v>
      </c>
      <c r="D159" s="250"/>
      <c r="E159" s="250"/>
      <c r="F159" s="251">
        <v>250</v>
      </c>
      <c r="G159" s="252"/>
      <c r="H159" s="251">
        <v>250</v>
      </c>
      <c r="I159" s="252"/>
      <c r="J159" s="253">
        <v>0</v>
      </c>
      <c r="K159" s="254"/>
      <c r="L159" s="255">
        <f t="shared" si="22"/>
        <v>0</v>
      </c>
      <c r="M159" s="256"/>
      <c r="N159" s="99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  <c r="CC159" s="97"/>
      <c r="CD159" s="97"/>
      <c r="CE159" s="97"/>
      <c r="CF159" s="97"/>
      <c r="CG159" s="97"/>
      <c r="CH159" s="97"/>
      <c r="CI159" s="97"/>
      <c r="CJ159" s="97"/>
      <c r="CK159" s="97"/>
      <c r="CL159" s="97"/>
      <c r="CM159" s="97"/>
      <c r="CN159" s="97"/>
      <c r="CO159" s="97"/>
      <c r="CP159" s="97"/>
      <c r="CQ159" s="97"/>
      <c r="CR159" s="97"/>
      <c r="CS159" s="97"/>
      <c r="CT159" s="97"/>
      <c r="CU159" s="97"/>
      <c r="CV159" s="97"/>
      <c r="CW159" s="97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97"/>
      <c r="DN159" s="97"/>
      <c r="DO159" s="97"/>
      <c r="DP159" s="97"/>
      <c r="DQ159" s="97"/>
      <c r="DR159" s="97"/>
      <c r="DS159" s="97"/>
      <c r="DT159" s="97"/>
      <c r="DU159" s="97"/>
      <c r="DV159" s="97"/>
      <c r="DW159" s="97"/>
      <c r="DX159" s="97"/>
      <c r="DY159" s="97"/>
      <c r="DZ159" s="97"/>
      <c r="EA159" s="97"/>
      <c r="EB159" s="97"/>
      <c r="EC159" s="97"/>
      <c r="ED159" s="97"/>
      <c r="EE159" s="97"/>
      <c r="EF159" s="97"/>
      <c r="EG159" s="97"/>
      <c r="EH159" s="97"/>
      <c r="EI159" s="97"/>
      <c r="EJ159" s="97"/>
      <c r="EK159" s="97"/>
      <c r="EL159" s="97"/>
      <c r="EM159" s="97"/>
      <c r="EN159" s="97"/>
      <c r="EO159" s="97"/>
      <c r="EP159" s="97"/>
      <c r="EQ159" s="97"/>
      <c r="ER159" s="97"/>
      <c r="ES159" s="97"/>
      <c r="ET159" s="97"/>
      <c r="EU159" s="97"/>
      <c r="EV159" s="97"/>
      <c r="EW159" s="97"/>
      <c r="EX159" s="97"/>
      <c r="EY159" s="97"/>
      <c r="EZ159" s="97"/>
      <c r="FA159" s="97"/>
      <c r="FB159" s="97"/>
      <c r="FC159" s="97"/>
      <c r="FD159" s="97"/>
      <c r="FE159" s="97"/>
      <c r="FF159" s="97"/>
      <c r="FG159" s="97"/>
      <c r="FH159" s="97"/>
      <c r="FI159" s="97"/>
      <c r="FJ159" s="97"/>
      <c r="FK159" s="97"/>
      <c r="FL159" s="97"/>
      <c r="FM159" s="97"/>
      <c r="FN159" s="97"/>
      <c r="FO159" s="97"/>
      <c r="FP159" s="97"/>
      <c r="FQ159" s="97"/>
      <c r="FR159" s="97"/>
      <c r="FS159" s="97"/>
      <c r="FT159" s="97"/>
      <c r="FU159" s="97"/>
      <c r="FV159" s="97"/>
      <c r="FW159" s="97"/>
      <c r="FX159" s="97"/>
      <c r="FY159" s="97"/>
      <c r="FZ159" s="97"/>
      <c r="GA159" s="97"/>
      <c r="GB159" s="97"/>
      <c r="GC159" s="97"/>
      <c r="GD159" s="97"/>
      <c r="GE159" s="97"/>
      <c r="GF159" s="97"/>
      <c r="GG159" s="97"/>
      <c r="GH159" s="97"/>
      <c r="GI159" s="97"/>
      <c r="GJ159" s="97"/>
      <c r="GK159" s="97"/>
      <c r="GL159" s="97"/>
      <c r="GM159" s="97"/>
      <c r="GN159" s="97"/>
      <c r="GO159" s="97"/>
      <c r="GP159" s="97"/>
      <c r="GQ159" s="97"/>
      <c r="GR159" s="97"/>
      <c r="GS159" s="97"/>
      <c r="GT159" s="97"/>
      <c r="GU159" s="97"/>
      <c r="GV159" s="97"/>
      <c r="GW159" s="97"/>
      <c r="GX159" s="97"/>
      <c r="GY159" s="97"/>
      <c r="GZ159" s="97"/>
      <c r="HA159" s="97"/>
      <c r="HB159" s="97"/>
      <c r="HC159" s="97"/>
      <c r="HD159" s="97"/>
      <c r="HE159" s="97"/>
      <c r="HF159" s="97"/>
      <c r="HG159" s="97"/>
      <c r="HH159" s="97"/>
      <c r="HI159" s="97"/>
      <c r="HJ159" s="97"/>
      <c r="HK159" s="97"/>
      <c r="HL159" s="97"/>
      <c r="HM159" s="97"/>
      <c r="HN159" s="97"/>
      <c r="HO159" s="97"/>
      <c r="HP159" s="97"/>
      <c r="HQ159" s="97"/>
      <c r="HR159" s="97"/>
      <c r="HS159" s="97"/>
      <c r="HT159" s="97"/>
      <c r="HU159" s="97"/>
      <c r="HV159" s="97"/>
      <c r="HW159" s="97"/>
      <c r="HX159" s="97"/>
      <c r="HY159" s="97"/>
      <c r="HZ159" s="97"/>
      <c r="IA159" s="97"/>
    </row>
    <row r="160" spans="1:235" s="107" customFormat="1" ht="13.5" x14ac:dyDescent="0.25">
      <c r="A160" s="185"/>
      <c r="B160" s="185"/>
      <c r="C160" s="257" t="s">
        <v>120</v>
      </c>
      <c r="D160" s="257"/>
      <c r="E160" s="257"/>
      <c r="F160" s="258">
        <f>F159</f>
        <v>250</v>
      </c>
      <c r="G160" s="259"/>
      <c r="H160" s="258">
        <f>H159</f>
        <v>250</v>
      </c>
      <c r="I160" s="259"/>
      <c r="J160" s="260">
        <f>J159</f>
        <v>0</v>
      </c>
      <c r="K160" s="261"/>
      <c r="L160" s="262">
        <f t="shared" si="22"/>
        <v>0</v>
      </c>
      <c r="M160" s="263"/>
      <c r="N160" s="99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  <c r="CC160" s="97"/>
      <c r="CD160" s="97"/>
      <c r="CE160" s="97"/>
      <c r="CF160" s="97"/>
      <c r="CG160" s="97"/>
      <c r="CH160" s="97"/>
      <c r="CI160" s="97"/>
      <c r="CJ160" s="97"/>
      <c r="CK160" s="97"/>
      <c r="CL160" s="97"/>
      <c r="CM160" s="97"/>
      <c r="CN160" s="97"/>
      <c r="CO160" s="97"/>
      <c r="CP160" s="97"/>
      <c r="CQ160" s="97"/>
      <c r="CR160" s="97"/>
      <c r="CS160" s="97"/>
      <c r="CT160" s="97"/>
      <c r="CU160" s="97"/>
      <c r="CV160" s="97"/>
      <c r="CW160" s="97"/>
      <c r="CX160" s="97"/>
      <c r="CY160" s="97"/>
      <c r="CZ160" s="97"/>
      <c r="DA160" s="97"/>
      <c r="DB160" s="97"/>
      <c r="DC160" s="97"/>
      <c r="DD160" s="97"/>
      <c r="DE160" s="97"/>
      <c r="DF160" s="97"/>
      <c r="DG160" s="97"/>
      <c r="DH160" s="97"/>
      <c r="DI160" s="97"/>
      <c r="DJ160" s="97"/>
      <c r="DK160" s="97"/>
      <c r="DL160" s="97"/>
      <c r="DM160" s="97"/>
      <c r="DN160" s="97"/>
      <c r="DO160" s="97"/>
      <c r="DP160" s="97"/>
      <c r="DQ160" s="97"/>
      <c r="DR160" s="97"/>
      <c r="DS160" s="97"/>
      <c r="DT160" s="97"/>
      <c r="DU160" s="97"/>
      <c r="DV160" s="97"/>
      <c r="DW160" s="97"/>
      <c r="DX160" s="97"/>
      <c r="DY160" s="97"/>
      <c r="DZ160" s="97"/>
      <c r="EA160" s="97"/>
      <c r="EB160" s="97"/>
      <c r="EC160" s="97"/>
      <c r="ED160" s="97"/>
      <c r="EE160" s="97"/>
      <c r="EF160" s="97"/>
      <c r="EG160" s="97"/>
      <c r="EH160" s="97"/>
      <c r="EI160" s="97"/>
      <c r="EJ160" s="97"/>
      <c r="EK160" s="97"/>
      <c r="EL160" s="97"/>
      <c r="EM160" s="97"/>
      <c r="EN160" s="97"/>
      <c r="EO160" s="97"/>
      <c r="EP160" s="97"/>
      <c r="EQ160" s="97"/>
      <c r="ER160" s="97"/>
      <c r="ES160" s="97"/>
      <c r="ET160" s="97"/>
      <c r="EU160" s="97"/>
      <c r="EV160" s="97"/>
      <c r="EW160" s="97"/>
      <c r="EX160" s="97"/>
      <c r="EY160" s="97"/>
      <c r="EZ160" s="97"/>
      <c r="FA160" s="97"/>
      <c r="FB160" s="97"/>
      <c r="FC160" s="97"/>
      <c r="FD160" s="97"/>
      <c r="FE160" s="97"/>
      <c r="FF160" s="97"/>
      <c r="FG160" s="97"/>
      <c r="FH160" s="97"/>
      <c r="FI160" s="97"/>
      <c r="FJ160" s="97"/>
      <c r="FK160" s="97"/>
      <c r="FL160" s="97"/>
      <c r="FM160" s="97"/>
      <c r="FN160" s="97"/>
      <c r="FO160" s="97"/>
      <c r="FP160" s="97"/>
      <c r="FQ160" s="97"/>
      <c r="FR160" s="97"/>
      <c r="FS160" s="97"/>
      <c r="FT160" s="97"/>
      <c r="FU160" s="97"/>
      <c r="FV160" s="97"/>
      <c r="FW160" s="97"/>
      <c r="FX160" s="97"/>
      <c r="FY160" s="97"/>
      <c r="FZ160" s="97"/>
      <c r="GA160" s="97"/>
      <c r="GB160" s="97"/>
      <c r="GC160" s="97"/>
      <c r="GD160" s="97"/>
      <c r="GE160" s="97"/>
      <c r="GF160" s="97"/>
      <c r="GG160" s="97"/>
      <c r="GH160" s="97"/>
      <c r="GI160" s="97"/>
      <c r="GJ160" s="97"/>
      <c r="GK160" s="97"/>
      <c r="GL160" s="97"/>
      <c r="GM160" s="97"/>
      <c r="GN160" s="97"/>
      <c r="GO160" s="97"/>
      <c r="GP160" s="97"/>
      <c r="GQ160" s="97"/>
      <c r="GR160" s="97"/>
      <c r="GS160" s="97"/>
      <c r="GT160" s="97"/>
      <c r="GU160" s="97"/>
      <c r="GV160" s="97"/>
      <c r="GW160" s="97"/>
      <c r="GX160" s="97"/>
      <c r="GY160" s="97"/>
      <c r="GZ160" s="97"/>
      <c r="HA160" s="97"/>
      <c r="HB160" s="97"/>
      <c r="HC160" s="97"/>
      <c r="HD160" s="97"/>
      <c r="HE160" s="97"/>
      <c r="HF160" s="97"/>
      <c r="HG160" s="97"/>
      <c r="HH160" s="97"/>
      <c r="HI160" s="97"/>
      <c r="HJ160" s="97"/>
      <c r="HK160" s="97"/>
      <c r="HL160" s="97"/>
      <c r="HM160" s="97"/>
      <c r="HN160" s="97"/>
      <c r="HO160" s="97"/>
      <c r="HP160" s="97"/>
      <c r="HQ160" s="97"/>
      <c r="HR160" s="97"/>
      <c r="HS160" s="97"/>
      <c r="HT160" s="97"/>
      <c r="HU160" s="97"/>
      <c r="HV160" s="97"/>
      <c r="HW160" s="97"/>
      <c r="HX160" s="97"/>
      <c r="HY160" s="97"/>
      <c r="HZ160" s="97"/>
      <c r="IA160" s="97"/>
    </row>
    <row r="161" spans="1:235" s="107" customFormat="1" ht="13.5" x14ac:dyDescent="0.25">
      <c r="A161" s="189"/>
      <c r="B161" s="189"/>
      <c r="C161" s="257" t="s">
        <v>137</v>
      </c>
      <c r="D161" s="257"/>
      <c r="E161" s="257"/>
      <c r="F161" s="258">
        <f>F158+F160</f>
        <v>500</v>
      </c>
      <c r="G161" s="259"/>
      <c r="H161" s="258">
        <f>H158+H160</f>
        <v>500</v>
      </c>
      <c r="I161" s="259"/>
      <c r="J161" s="258">
        <f t="shared" ref="J161" si="24">J158+J160</f>
        <v>0</v>
      </c>
      <c r="K161" s="259"/>
      <c r="L161" s="262">
        <f t="shared" si="22"/>
        <v>0</v>
      </c>
      <c r="M161" s="263"/>
      <c r="N161" s="99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  <c r="CC161" s="97"/>
      <c r="CD161" s="97"/>
      <c r="CE161" s="97"/>
      <c r="CF161" s="97"/>
      <c r="CG161" s="97"/>
      <c r="CH161" s="97"/>
      <c r="CI161" s="97"/>
      <c r="CJ161" s="97"/>
      <c r="CK161" s="97"/>
      <c r="CL161" s="97"/>
      <c r="CM161" s="97"/>
      <c r="CN161" s="97"/>
      <c r="CO161" s="97"/>
      <c r="CP161" s="97"/>
      <c r="CQ161" s="97"/>
      <c r="CR161" s="97"/>
      <c r="CS161" s="97"/>
      <c r="CT161" s="97"/>
      <c r="CU161" s="97"/>
      <c r="CV161" s="97"/>
      <c r="CW161" s="97"/>
      <c r="CX161" s="97"/>
      <c r="CY161" s="97"/>
      <c r="CZ161" s="97"/>
      <c r="DA161" s="97"/>
      <c r="DB161" s="97"/>
      <c r="DC161" s="97"/>
      <c r="DD161" s="97"/>
      <c r="DE161" s="97"/>
      <c r="DF161" s="97"/>
      <c r="DG161" s="97"/>
      <c r="DH161" s="97"/>
      <c r="DI161" s="97"/>
      <c r="DJ161" s="97"/>
      <c r="DK161" s="97"/>
      <c r="DL161" s="97"/>
      <c r="DM161" s="97"/>
      <c r="DN161" s="97"/>
      <c r="DO161" s="97"/>
      <c r="DP161" s="97"/>
      <c r="DQ161" s="97"/>
      <c r="DR161" s="97"/>
      <c r="DS161" s="97"/>
      <c r="DT161" s="97"/>
      <c r="DU161" s="97"/>
      <c r="DV161" s="97"/>
      <c r="DW161" s="97"/>
      <c r="DX161" s="97"/>
      <c r="DY161" s="97"/>
      <c r="DZ161" s="97"/>
      <c r="EA161" s="97"/>
      <c r="EB161" s="97"/>
      <c r="EC161" s="97"/>
      <c r="ED161" s="97"/>
      <c r="EE161" s="97"/>
      <c r="EF161" s="97"/>
      <c r="EG161" s="97"/>
      <c r="EH161" s="97"/>
      <c r="EI161" s="97"/>
      <c r="EJ161" s="97"/>
      <c r="EK161" s="97"/>
      <c r="EL161" s="97"/>
      <c r="EM161" s="97"/>
      <c r="EN161" s="97"/>
      <c r="EO161" s="97"/>
      <c r="EP161" s="97"/>
      <c r="EQ161" s="97"/>
      <c r="ER161" s="97"/>
      <c r="ES161" s="97"/>
      <c r="ET161" s="97"/>
      <c r="EU161" s="97"/>
      <c r="EV161" s="97"/>
      <c r="EW161" s="97"/>
      <c r="EX161" s="97"/>
      <c r="EY161" s="97"/>
      <c r="EZ161" s="97"/>
      <c r="FA161" s="97"/>
      <c r="FB161" s="97"/>
      <c r="FC161" s="97"/>
      <c r="FD161" s="97"/>
      <c r="FE161" s="97"/>
      <c r="FF161" s="97"/>
      <c r="FG161" s="97"/>
      <c r="FH161" s="97"/>
      <c r="FI161" s="97"/>
      <c r="FJ161" s="97"/>
      <c r="FK161" s="97"/>
      <c r="FL161" s="97"/>
      <c r="FM161" s="97"/>
      <c r="FN161" s="97"/>
      <c r="FO161" s="97"/>
      <c r="FP161" s="97"/>
      <c r="FQ161" s="97"/>
      <c r="FR161" s="97"/>
      <c r="FS161" s="97"/>
      <c r="FT161" s="97"/>
      <c r="FU161" s="97"/>
      <c r="FV161" s="97"/>
      <c r="FW161" s="97"/>
      <c r="FX161" s="97"/>
      <c r="FY161" s="97"/>
      <c r="FZ161" s="97"/>
      <c r="GA161" s="97"/>
      <c r="GB161" s="97"/>
      <c r="GC161" s="97"/>
      <c r="GD161" s="97"/>
      <c r="GE161" s="97"/>
      <c r="GF161" s="97"/>
      <c r="GG161" s="97"/>
      <c r="GH161" s="97"/>
      <c r="GI161" s="97"/>
      <c r="GJ161" s="97"/>
      <c r="GK161" s="97"/>
      <c r="GL161" s="97"/>
      <c r="GM161" s="97"/>
      <c r="GN161" s="97"/>
      <c r="GO161" s="97"/>
      <c r="GP161" s="97"/>
      <c r="GQ161" s="97"/>
      <c r="GR161" s="97"/>
      <c r="GS161" s="97"/>
      <c r="GT161" s="97"/>
      <c r="GU161" s="97"/>
      <c r="GV161" s="97"/>
      <c r="GW161" s="97"/>
      <c r="GX161" s="97"/>
      <c r="GY161" s="97"/>
      <c r="GZ161" s="97"/>
      <c r="HA161" s="97"/>
      <c r="HB161" s="97"/>
      <c r="HC161" s="97"/>
      <c r="HD161" s="97"/>
      <c r="HE161" s="97"/>
      <c r="HF161" s="97"/>
      <c r="HG161" s="97"/>
      <c r="HH161" s="97"/>
      <c r="HI161" s="97"/>
      <c r="HJ161" s="97"/>
      <c r="HK161" s="97"/>
      <c r="HL161" s="97"/>
      <c r="HM161" s="97"/>
      <c r="HN161" s="97"/>
      <c r="HO161" s="97"/>
      <c r="HP161" s="97"/>
      <c r="HQ161" s="97"/>
      <c r="HR161" s="97"/>
      <c r="HS161" s="97"/>
      <c r="HT161" s="97"/>
      <c r="HU161" s="97"/>
      <c r="HV161" s="97"/>
      <c r="HW161" s="97"/>
      <c r="HX161" s="97"/>
      <c r="HY161" s="97"/>
      <c r="HZ161" s="97"/>
      <c r="IA161" s="97"/>
    </row>
    <row r="162" spans="1:235" s="107" customFormat="1" ht="13.5" customHeight="1" x14ac:dyDescent="0.25">
      <c r="A162" s="189"/>
      <c r="B162" s="189"/>
      <c r="C162" s="257" t="s">
        <v>138</v>
      </c>
      <c r="D162" s="257"/>
      <c r="E162" s="257"/>
      <c r="F162" s="258">
        <f>F156+F161</f>
        <v>41822</v>
      </c>
      <c r="G162" s="259"/>
      <c r="H162" s="258">
        <f>H156+H161</f>
        <v>41822</v>
      </c>
      <c r="I162" s="259"/>
      <c r="J162" s="260">
        <f>J156+J161</f>
        <v>28822.43</v>
      </c>
      <c r="K162" s="261"/>
      <c r="L162" s="262">
        <f t="shared" si="22"/>
        <v>0.68916909760413181</v>
      </c>
      <c r="M162" s="263"/>
      <c r="N162" s="99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  <c r="EH162" s="97"/>
      <c r="EI162" s="97"/>
      <c r="EJ162" s="97"/>
      <c r="EK162" s="97"/>
      <c r="EL162" s="97"/>
      <c r="EM162" s="97"/>
      <c r="EN162" s="97"/>
      <c r="EO162" s="97"/>
      <c r="EP162" s="97"/>
      <c r="EQ162" s="97"/>
      <c r="ER162" s="97"/>
      <c r="ES162" s="97"/>
      <c r="ET162" s="97"/>
      <c r="EU162" s="97"/>
      <c r="EV162" s="97"/>
      <c r="EW162" s="97"/>
      <c r="EX162" s="97"/>
      <c r="EY162" s="97"/>
      <c r="EZ162" s="97"/>
      <c r="FA162" s="97"/>
      <c r="FB162" s="97"/>
      <c r="FC162" s="97"/>
      <c r="FD162" s="97"/>
      <c r="FE162" s="97"/>
      <c r="FF162" s="97"/>
      <c r="FG162" s="97"/>
      <c r="FH162" s="97"/>
      <c r="FI162" s="97"/>
      <c r="FJ162" s="97"/>
      <c r="FK162" s="97"/>
      <c r="FL162" s="97"/>
      <c r="FM162" s="97"/>
      <c r="FN162" s="97"/>
      <c r="FO162" s="97"/>
      <c r="FP162" s="97"/>
      <c r="FQ162" s="97"/>
      <c r="FR162" s="97"/>
      <c r="FS162" s="97"/>
      <c r="FT162" s="97"/>
      <c r="FU162" s="97"/>
      <c r="FV162" s="97"/>
      <c r="FW162" s="97"/>
      <c r="FX162" s="97"/>
      <c r="FY162" s="97"/>
      <c r="FZ162" s="97"/>
      <c r="GA162" s="97"/>
      <c r="GB162" s="97"/>
      <c r="GC162" s="97"/>
      <c r="GD162" s="97"/>
      <c r="GE162" s="97"/>
      <c r="GF162" s="97"/>
      <c r="GG162" s="97"/>
      <c r="GH162" s="97"/>
      <c r="GI162" s="97"/>
      <c r="GJ162" s="97"/>
      <c r="GK162" s="97"/>
      <c r="GL162" s="97"/>
      <c r="GM162" s="97"/>
      <c r="GN162" s="97"/>
      <c r="GO162" s="97"/>
      <c r="GP162" s="97"/>
      <c r="GQ162" s="97"/>
      <c r="GR162" s="97"/>
      <c r="GS162" s="97"/>
      <c r="GT162" s="97"/>
      <c r="GU162" s="97"/>
      <c r="GV162" s="97"/>
      <c r="GW162" s="97"/>
      <c r="GX162" s="97"/>
      <c r="GY162" s="97"/>
      <c r="GZ162" s="97"/>
      <c r="HA162" s="97"/>
      <c r="HB162" s="97"/>
      <c r="HC162" s="97"/>
      <c r="HD162" s="97"/>
      <c r="HE162" s="97"/>
      <c r="HF162" s="97"/>
      <c r="HG162" s="97"/>
      <c r="HH162" s="97"/>
      <c r="HI162" s="97"/>
      <c r="HJ162" s="97"/>
      <c r="HK162" s="97"/>
      <c r="HL162" s="97"/>
      <c r="HM162" s="97"/>
      <c r="HN162" s="97"/>
      <c r="HO162" s="97"/>
      <c r="HP162" s="97"/>
      <c r="HQ162" s="97"/>
      <c r="HR162" s="97"/>
      <c r="HS162" s="97"/>
      <c r="HT162" s="97"/>
      <c r="HU162" s="97"/>
      <c r="HV162" s="97"/>
      <c r="HW162" s="97"/>
      <c r="HX162" s="97"/>
      <c r="HY162" s="97"/>
      <c r="HZ162" s="97"/>
      <c r="IA162" s="97"/>
    </row>
    <row r="163" spans="1:235" ht="18" customHeight="1" x14ac:dyDescent="0.25">
      <c r="A163" s="181"/>
      <c r="B163" s="265" t="s">
        <v>223</v>
      </c>
      <c r="C163" s="314"/>
      <c r="D163" s="314"/>
      <c r="E163" s="314"/>
      <c r="F163" s="266">
        <f>F162</f>
        <v>41822</v>
      </c>
      <c r="G163" s="266"/>
      <c r="H163" s="266">
        <f>H162</f>
        <v>41822</v>
      </c>
      <c r="I163" s="266"/>
      <c r="J163" s="267">
        <f>J162</f>
        <v>28822.43</v>
      </c>
      <c r="K163" s="267"/>
      <c r="L163" s="309">
        <f t="shared" si="22"/>
        <v>0.68916909760413181</v>
      </c>
      <c r="M163" s="309"/>
      <c r="N163" s="116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</row>
    <row r="164" spans="1:235" ht="18" customHeight="1" x14ac:dyDescent="0.25">
      <c r="A164" s="181"/>
      <c r="B164" s="270" t="s">
        <v>162</v>
      </c>
      <c r="C164" s="270"/>
      <c r="D164" s="270"/>
      <c r="E164" s="270"/>
      <c r="F164" s="271">
        <f>F149+F163</f>
        <v>64067</v>
      </c>
      <c r="G164" s="271"/>
      <c r="H164" s="271">
        <f>H149+H163</f>
        <v>64067</v>
      </c>
      <c r="I164" s="271"/>
      <c r="J164" s="272">
        <f>J149+J163</f>
        <v>43210.8</v>
      </c>
      <c r="K164" s="272"/>
      <c r="L164" s="273">
        <f t="shared" si="22"/>
        <v>0.6744626718903648</v>
      </c>
      <c r="M164" s="273"/>
      <c r="N164" s="116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</row>
    <row r="165" spans="1:235" ht="18" customHeight="1" x14ac:dyDescent="0.25">
      <c r="A165" s="181"/>
      <c r="B165" s="275" t="s">
        <v>224</v>
      </c>
      <c r="C165" s="275"/>
      <c r="D165" s="275"/>
      <c r="E165" s="275"/>
      <c r="F165" s="276">
        <f>F164</f>
        <v>64067</v>
      </c>
      <c r="G165" s="276"/>
      <c r="H165" s="276">
        <f>H164</f>
        <v>64067</v>
      </c>
      <c r="I165" s="276"/>
      <c r="J165" s="277">
        <f>J164</f>
        <v>43210.8</v>
      </c>
      <c r="K165" s="277"/>
      <c r="L165" s="278">
        <f t="shared" si="22"/>
        <v>0.6744626718903648</v>
      </c>
      <c r="M165" s="278"/>
      <c r="N165" s="116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</row>
    <row r="166" spans="1:235" ht="18" customHeight="1" x14ac:dyDescent="0.25">
      <c r="A166" s="181"/>
      <c r="B166" s="182"/>
      <c r="C166" s="182"/>
      <c r="D166" s="182"/>
      <c r="E166" s="182"/>
      <c r="F166" s="192"/>
      <c r="G166" s="192"/>
      <c r="H166" s="192"/>
      <c r="I166" s="192"/>
      <c r="J166" s="192"/>
      <c r="K166" s="192"/>
      <c r="L166" s="193"/>
      <c r="M166" s="193"/>
      <c r="N166" s="116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</row>
    <row r="167" spans="1:235" ht="18" hidden="1" customHeight="1" x14ac:dyDescent="0.25">
      <c r="A167" s="181"/>
      <c r="B167" s="275" t="s">
        <v>323</v>
      </c>
      <c r="C167" s="275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96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</row>
    <row r="168" spans="1:235" ht="18" hidden="1" customHeight="1" x14ac:dyDescent="0.25">
      <c r="A168" s="181"/>
      <c r="B168" s="281" t="s">
        <v>115</v>
      </c>
      <c r="C168" s="281"/>
      <c r="D168" s="281"/>
      <c r="E168" s="281"/>
      <c r="F168" s="281"/>
      <c r="G168" s="281"/>
      <c r="H168" s="281"/>
      <c r="I168" s="281"/>
      <c r="J168" s="281"/>
      <c r="K168" s="281"/>
      <c r="L168" s="281"/>
      <c r="M168" s="281"/>
      <c r="N168" s="96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</row>
    <row r="169" spans="1:235" s="107" customFormat="1" ht="12.75" hidden="1" x14ac:dyDescent="0.25">
      <c r="A169" s="248">
        <v>819</v>
      </c>
      <c r="B169" s="249"/>
      <c r="C169" s="250" t="s">
        <v>192</v>
      </c>
      <c r="D169" s="250"/>
      <c r="E169" s="250"/>
      <c r="F169" s="251">
        <v>0</v>
      </c>
      <c r="G169" s="252"/>
      <c r="H169" s="251">
        <v>0</v>
      </c>
      <c r="I169" s="252"/>
      <c r="J169" s="253">
        <v>0</v>
      </c>
      <c r="K169" s="254"/>
      <c r="L169" s="255" t="e">
        <f t="shared" ref="L169:L196" si="25">J169/F169</f>
        <v>#DIV/0!</v>
      </c>
      <c r="M169" s="256"/>
      <c r="N169" s="98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7"/>
      <c r="BS169" s="97"/>
      <c r="BT169" s="97"/>
      <c r="BU169" s="97"/>
      <c r="BV169" s="97"/>
      <c r="BW169" s="97"/>
      <c r="BX169" s="97"/>
      <c r="BY169" s="97"/>
      <c r="BZ169" s="97"/>
      <c r="CA169" s="97"/>
      <c r="CB169" s="97"/>
      <c r="CC169" s="97"/>
      <c r="CD169" s="97"/>
      <c r="CE169" s="97"/>
      <c r="CF169" s="97"/>
      <c r="CG169" s="97"/>
      <c r="CH169" s="97"/>
      <c r="CI169" s="97"/>
      <c r="CJ169" s="97"/>
      <c r="CK169" s="97"/>
      <c r="CL169" s="97"/>
      <c r="CM169" s="97"/>
      <c r="CN169" s="97"/>
      <c r="CO169" s="97"/>
      <c r="CP169" s="97"/>
      <c r="CQ169" s="97"/>
      <c r="CR169" s="97"/>
      <c r="CS169" s="97"/>
      <c r="CT169" s="97"/>
      <c r="CU169" s="97"/>
      <c r="CV169" s="97"/>
      <c r="CW169" s="97"/>
      <c r="CX169" s="97"/>
      <c r="CY169" s="97"/>
      <c r="CZ169" s="97"/>
      <c r="DA169" s="97"/>
      <c r="DB169" s="97"/>
      <c r="DC169" s="97"/>
      <c r="DD169" s="97"/>
      <c r="DE169" s="97"/>
      <c r="DF169" s="97"/>
      <c r="DG169" s="97"/>
      <c r="DH169" s="97"/>
      <c r="DI169" s="97"/>
      <c r="DJ169" s="97"/>
      <c r="DK169" s="97"/>
      <c r="DL169" s="97"/>
      <c r="DM169" s="97"/>
      <c r="DN169" s="97"/>
      <c r="DO169" s="97"/>
      <c r="DP169" s="97"/>
      <c r="DQ169" s="97"/>
      <c r="DR169" s="97"/>
      <c r="DS169" s="97"/>
      <c r="DT169" s="97"/>
      <c r="DU169" s="97"/>
      <c r="DV169" s="97"/>
      <c r="DW169" s="97"/>
      <c r="DX169" s="97"/>
      <c r="DY169" s="97"/>
      <c r="DZ169" s="97"/>
      <c r="EA169" s="97"/>
      <c r="EB169" s="97"/>
      <c r="EC169" s="97"/>
      <c r="ED169" s="97"/>
      <c r="EE169" s="97"/>
      <c r="EF169" s="97"/>
      <c r="EG169" s="97"/>
      <c r="EH169" s="97"/>
      <c r="EI169" s="97"/>
      <c r="EJ169" s="97"/>
      <c r="EK169" s="97"/>
      <c r="EL169" s="97"/>
      <c r="EM169" s="97"/>
      <c r="EN169" s="97"/>
      <c r="EO169" s="97"/>
      <c r="EP169" s="97"/>
      <c r="EQ169" s="97"/>
      <c r="ER169" s="97"/>
      <c r="ES169" s="97"/>
      <c r="ET169" s="97"/>
      <c r="EU169" s="97"/>
      <c r="EV169" s="97"/>
      <c r="EW169" s="97"/>
      <c r="EX169" s="97"/>
      <c r="EY169" s="97"/>
      <c r="EZ169" s="97"/>
      <c r="FA169" s="97"/>
      <c r="FB169" s="97"/>
      <c r="FC169" s="97"/>
      <c r="FD169" s="97"/>
      <c r="FE169" s="97"/>
      <c r="FF169" s="97"/>
      <c r="FG169" s="97"/>
      <c r="FH169" s="97"/>
      <c r="FI169" s="97"/>
      <c r="FJ169" s="97"/>
      <c r="FK169" s="97"/>
      <c r="FL169" s="97"/>
      <c r="FM169" s="97"/>
      <c r="FN169" s="97"/>
      <c r="FO169" s="97"/>
      <c r="FP169" s="97"/>
      <c r="FQ169" s="97"/>
      <c r="FR169" s="97"/>
      <c r="FS169" s="97"/>
      <c r="FT169" s="97"/>
      <c r="FU169" s="97"/>
      <c r="FV169" s="97"/>
      <c r="FW169" s="97"/>
      <c r="FX169" s="97"/>
      <c r="FY169" s="97"/>
      <c r="FZ169" s="97"/>
      <c r="GA169" s="97"/>
      <c r="GB169" s="97"/>
      <c r="GC169" s="97"/>
      <c r="GD169" s="97"/>
      <c r="GE169" s="97"/>
      <c r="GF169" s="97"/>
      <c r="GG169" s="97"/>
      <c r="GH169" s="97"/>
      <c r="GI169" s="97"/>
      <c r="GJ169" s="97"/>
      <c r="GK169" s="97"/>
      <c r="GL169" s="97"/>
      <c r="GM169" s="97"/>
      <c r="GN169" s="97"/>
      <c r="GO169" s="97"/>
      <c r="GP169" s="97"/>
      <c r="GQ169" s="97"/>
      <c r="GR169" s="97"/>
      <c r="GS169" s="97"/>
      <c r="GT169" s="97"/>
      <c r="GU169" s="97"/>
      <c r="GV169" s="97"/>
      <c r="GW169" s="97"/>
      <c r="GX169" s="97"/>
      <c r="GY169" s="97"/>
      <c r="GZ169" s="97"/>
      <c r="HA169" s="97"/>
      <c r="HB169" s="97"/>
      <c r="HC169" s="97"/>
      <c r="HD169" s="97"/>
      <c r="HE169" s="97"/>
      <c r="HF169" s="97"/>
      <c r="HG169" s="97"/>
      <c r="HH169" s="97"/>
      <c r="HI169" s="97"/>
      <c r="HJ169" s="97"/>
      <c r="HK169" s="97"/>
      <c r="HL169" s="97"/>
      <c r="HM169" s="97"/>
      <c r="HN169" s="97"/>
      <c r="HO169" s="97"/>
      <c r="HP169" s="97"/>
      <c r="HQ169" s="97"/>
      <c r="HR169" s="97"/>
      <c r="HS169" s="97"/>
      <c r="HT169" s="97"/>
      <c r="HU169" s="97"/>
      <c r="HV169" s="97"/>
      <c r="HW169" s="97"/>
      <c r="HX169" s="97"/>
      <c r="HY169" s="97"/>
      <c r="HZ169" s="97"/>
      <c r="IA169" s="97"/>
    </row>
    <row r="170" spans="1:235" s="107" customFormat="1" ht="13.5" hidden="1" x14ac:dyDescent="0.25">
      <c r="A170" s="186"/>
      <c r="B170" s="187"/>
      <c r="C170" s="257" t="s">
        <v>120</v>
      </c>
      <c r="D170" s="257"/>
      <c r="E170" s="257"/>
      <c r="F170" s="258">
        <f t="shared" ref="F170:H175" si="26">F169</f>
        <v>0</v>
      </c>
      <c r="G170" s="259"/>
      <c r="H170" s="258">
        <f t="shared" si="26"/>
        <v>0</v>
      </c>
      <c r="I170" s="259"/>
      <c r="J170" s="260">
        <f t="shared" ref="J170:J175" si="27">J169</f>
        <v>0</v>
      </c>
      <c r="K170" s="261"/>
      <c r="L170" s="262" t="e">
        <f t="shared" si="25"/>
        <v>#DIV/0!</v>
      </c>
      <c r="M170" s="263"/>
      <c r="N170" s="99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7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7"/>
      <c r="BS170" s="97"/>
      <c r="BT170" s="97"/>
      <c r="BU170" s="97"/>
      <c r="BV170" s="97"/>
      <c r="BW170" s="97"/>
      <c r="BX170" s="97"/>
      <c r="BY170" s="97"/>
      <c r="BZ170" s="97"/>
      <c r="CA170" s="97"/>
      <c r="CB170" s="97"/>
      <c r="CC170" s="97"/>
      <c r="CD170" s="97"/>
      <c r="CE170" s="97"/>
      <c r="CF170" s="97"/>
      <c r="CG170" s="97"/>
      <c r="CH170" s="97"/>
      <c r="CI170" s="97"/>
      <c r="CJ170" s="97"/>
      <c r="CK170" s="97"/>
      <c r="CL170" s="97"/>
      <c r="CM170" s="97"/>
      <c r="CN170" s="97"/>
      <c r="CO170" s="97"/>
      <c r="CP170" s="97"/>
      <c r="CQ170" s="97"/>
      <c r="CR170" s="97"/>
      <c r="CS170" s="97"/>
      <c r="CT170" s="97"/>
      <c r="CU170" s="97"/>
      <c r="CV170" s="97"/>
      <c r="CW170" s="97"/>
      <c r="CX170" s="97"/>
      <c r="CY170" s="97"/>
      <c r="CZ170" s="97"/>
      <c r="DA170" s="97"/>
      <c r="DB170" s="97"/>
      <c r="DC170" s="97"/>
      <c r="DD170" s="97"/>
      <c r="DE170" s="97"/>
      <c r="DF170" s="97"/>
      <c r="DG170" s="97"/>
      <c r="DH170" s="97"/>
      <c r="DI170" s="97"/>
      <c r="DJ170" s="97"/>
      <c r="DK170" s="97"/>
      <c r="DL170" s="97"/>
      <c r="DM170" s="97"/>
      <c r="DN170" s="97"/>
      <c r="DO170" s="97"/>
      <c r="DP170" s="97"/>
      <c r="DQ170" s="97"/>
      <c r="DR170" s="97"/>
      <c r="DS170" s="97"/>
      <c r="DT170" s="97"/>
      <c r="DU170" s="97"/>
      <c r="DV170" s="97"/>
      <c r="DW170" s="97"/>
      <c r="DX170" s="97"/>
      <c r="DY170" s="97"/>
      <c r="DZ170" s="97"/>
      <c r="EA170" s="97"/>
      <c r="EB170" s="97"/>
      <c r="EC170" s="97"/>
      <c r="ED170" s="97"/>
      <c r="EE170" s="97"/>
      <c r="EF170" s="97"/>
      <c r="EG170" s="97"/>
      <c r="EH170" s="97"/>
      <c r="EI170" s="97"/>
      <c r="EJ170" s="97"/>
      <c r="EK170" s="97"/>
      <c r="EL170" s="97"/>
      <c r="EM170" s="97"/>
      <c r="EN170" s="97"/>
      <c r="EO170" s="97"/>
      <c r="EP170" s="97"/>
      <c r="EQ170" s="97"/>
      <c r="ER170" s="97"/>
      <c r="ES170" s="97"/>
      <c r="ET170" s="97"/>
      <c r="EU170" s="97"/>
      <c r="EV170" s="97"/>
      <c r="EW170" s="97"/>
      <c r="EX170" s="97"/>
      <c r="EY170" s="97"/>
      <c r="EZ170" s="97"/>
      <c r="FA170" s="97"/>
      <c r="FB170" s="97"/>
      <c r="FC170" s="97"/>
      <c r="FD170" s="97"/>
      <c r="FE170" s="97"/>
      <c r="FF170" s="97"/>
      <c r="FG170" s="97"/>
      <c r="FH170" s="97"/>
      <c r="FI170" s="97"/>
      <c r="FJ170" s="97"/>
      <c r="FK170" s="97"/>
      <c r="FL170" s="97"/>
      <c r="FM170" s="97"/>
      <c r="FN170" s="97"/>
      <c r="FO170" s="97"/>
      <c r="FP170" s="97"/>
      <c r="FQ170" s="97"/>
      <c r="FR170" s="97"/>
      <c r="FS170" s="97"/>
      <c r="FT170" s="97"/>
      <c r="FU170" s="97"/>
      <c r="FV170" s="97"/>
      <c r="FW170" s="97"/>
      <c r="FX170" s="97"/>
      <c r="FY170" s="97"/>
      <c r="FZ170" s="97"/>
      <c r="GA170" s="97"/>
      <c r="GB170" s="97"/>
      <c r="GC170" s="97"/>
      <c r="GD170" s="97"/>
      <c r="GE170" s="97"/>
      <c r="GF170" s="97"/>
      <c r="GG170" s="97"/>
      <c r="GH170" s="97"/>
      <c r="GI170" s="97"/>
      <c r="GJ170" s="97"/>
      <c r="GK170" s="97"/>
      <c r="GL170" s="97"/>
      <c r="GM170" s="97"/>
      <c r="GN170" s="97"/>
      <c r="GO170" s="97"/>
      <c r="GP170" s="97"/>
      <c r="GQ170" s="97"/>
      <c r="GR170" s="97"/>
      <c r="GS170" s="97"/>
      <c r="GT170" s="97"/>
      <c r="GU170" s="97"/>
      <c r="GV170" s="97"/>
      <c r="GW170" s="97"/>
      <c r="GX170" s="97"/>
      <c r="GY170" s="97"/>
      <c r="GZ170" s="97"/>
      <c r="HA170" s="97"/>
      <c r="HB170" s="97"/>
      <c r="HC170" s="97"/>
      <c r="HD170" s="97"/>
      <c r="HE170" s="97"/>
      <c r="HF170" s="97"/>
      <c r="HG170" s="97"/>
      <c r="HH170" s="97"/>
      <c r="HI170" s="97"/>
      <c r="HJ170" s="97"/>
      <c r="HK170" s="97"/>
      <c r="HL170" s="97"/>
      <c r="HM170" s="97"/>
      <c r="HN170" s="97"/>
      <c r="HO170" s="97"/>
      <c r="HP170" s="97"/>
      <c r="HQ170" s="97"/>
      <c r="HR170" s="97"/>
      <c r="HS170" s="97"/>
      <c r="HT170" s="97"/>
      <c r="HU170" s="97"/>
      <c r="HV170" s="97"/>
      <c r="HW170" s="97"/>
      <c r="HX170" s="97"/>
      <c r="HY170" s="97"/>
      <c r="HZ170" s="97"/>
      <c r="IA170" s="97"/>
    </row>
    <row r="171" spans="1:235" s="107" customFormat="1" ht="13.5" hidden="1" x14ac:dyDescent="0.25">
      <c r="A171" s="188"/>
      <c r="B171" s="190"/>
      <c r="C171" s="257" t="s">
        <v>137</v>
      </c>
      <c r="D171" s="257"/>
      <c r="E171" s="257"/>
      <c r="F171" s="258">
        <f t="shared" si="26"/>
        <v>0</v>
      </c>
      <c r="G171" s="259"/>
      <c r="H171" s="258">
        <f t="shared" si="26"/>
        <v>0</v>
      </c>
      <c r="I171" s="259"/>
      <c r="J171" s="260">
        <f t="shared" si="27"/>
        <v>0</v>
      </c>
      <c r="K171" s="261"/>
      <c r="L171" s="262" t="e">
        <f t="shared" si="25"/>
        <v>#DIV/0!</v>
      </c>
      <c r="M171" s="263"/>
      <c r="N171" s="99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7"/>
      <c r="BS171" s="97"/>
      <c r="BT171" s="97"/>
      <c r="BU171" s="97"/>
      <c r="BV171" s="97"/>
      <c r="BW171" s="97"/>
      <c r="BX171" s="97"/>
      <c r="BY171" s="97"/>
      <c r="BZ171" s="97"/>
      <c r="CA171" s="97"/>
      <c r="CB171" s="97"/>
      <c r="CC171" s="97"/>
      <c r="CD171" s="97"/>
      <c r="CE171" s="97"/>
      <c r="CF171" s="97"/>
      <c r="CG171" s="97"/>
      <c r="CH171" s="97"/>
      <c r="CI171" s="97"/>
      <c r="CJ171" s="97"/>
      <c r="CK171" s="97"/>
      <c r="CL171" s="97"/>
      <c r="CM171" s="97"/>
      <c r="CN171" s="97"/>
      <c r="CO171" s="97"/>
      <c r="CP171" s="97"/>
      <c r="CQ171" s="97"/>
      <c r="CR171" s="97"/>
      <c r="CS171" s="97"/>
      <c r="CT171" s="97"/>
      <c r="CU171" s="97"/>
      <c r="CV171" s="97"/>
      <c r="CW171" s="97"/>
      <c r="CX171" s="97"/>
      <c r="CY171" s="97"/>
      <c r="CZ171" s="97"/>
      <c r="DA171" s="97"/>
      <c r="DB171" s="97"/>
      <c r="DC171" s="97"/>
      <c r="DD171" s="97"/>
      <c r="DE171" s="97"/>
      <c r="DF171" s="97"/>
      <c r="DG171" s="97"/>
      <c r="DH171" s="97"/>
      <c r="DI171" s="97"/>
      <c r="DJ171" s="97"/>
      <c r="DK171" s="97"/>
      <c r="DL171" s="97"/>
      <c r="DM171" s="97"/>
      <c r="DN171" s="97"/>
      <c r="DO171" s="97"/>
      <c r="DP171" s="97"/>
      <c r="DQ171" s="97"/>
      <c r="DR171" s="97"/>
      <c r="DS171" s="97"/>
      <c r="DT171" s="97"/>
      <c r="DU171" s="97"/>
      <c r="DV171" s="97"/>
      <c r="DW171" s="97"/>
      <c r="DX171" s="97"/>
      <c r="DY171" s="97"/>
      <c r="DZ171" s="97"/>
      <c r="EA171" s="97"/>
      <c r="EB171" s="97"/>
      <c r="EC171" s="97"/>
      <c r="ED171" s="97"/>
      <c r="EE171" s="97"/>
      <c r="EF171" s="97"/>
      <c r="EG171" s="97"/>
      <c r="EH171" s="97"/>
      <c r="EI171" s="97"/>
      <c r="EJ171" s="97"/>
      <c r="EK171" s="97"/>
      <c r="EL171" s="97"/>
      <c r="EM171" s="97"/>
      <c r="EN171" s="97"/>
      <c r="EO171" s="97"/>
      <c r="EP171" s="97"/>
      <c r="EQ171" s="97"/>
      <c r="ER171" s="97"/>
      <c r="ES171" s="97"/>
      <c r="ET171" s="97"/>
      <c r="EU171" s="97"/>
      <c r="EV171" s="97"/>
      <c r="EW171" s="97"/>
      <c r="EX171" s="97"/>
      <c r="EY171" s="97"/>
      <c r="EZ171" s="97"/>
      <c r="FA171" s="97"/>
      <c r="FB171" s="97"/>
      <c r="FC171" s="97"/>
      <c r="FD171" s="97"/>
      <c r="FE171" s="97"/>
      <c r="FF171" s="97"/>
      <c r="FG171" s="97"/>
      <c r="FH171" s="97"/>
      <c r="FI171" s="97"/>
      <c r="FJ171" s="97"/>
      <c r="FK171" s="97"/>
      <c r="FL171" s="97"/>
      <c r="FM171" s="97"/>
      <c r="FN171" s="97"/>
      <c r="FO171" s="97"/>
      <c r="FP171" s="97"/>
      <c r="FQ171" s="97"/>
      <c r="FR171" s="97"/>
      <c r="FS171" s="97"/>
      <c r="FT171" s="97"/>
      <c r="FU171" s="97"/>
      <c r="FV171" s="97"/>
      <c r="FW171" s="97"/>
      <c r="FX171" s="97"/>
      <c r="FY171" s="97"/>
      <c r="FZ171" s="97"/>
      <c r="GA171" s="97"/>
      <c r="GB171" s="97"/>
      <c r="GC171" s="97"/>
      <c r="GD171" s="97"/>
      <c r="GE171" s="97"/>
      <c r="GF171" s="97"/>
      <c r="GG171" s="97"/>
      <c r="GH171" s="97"/>
      <c r="GI171" s="97"/>
      <c r="GJ171" s="97"/>
      <c r="GK171" s="97"/>
      <c r="GL171" s="97"/>
      <c r="GM171" s="97"/>
      <c r="GN171" s="97"/>
      <c r="GO171" s="97"/>
      <c r="GP171" s="97"/>
      <c r="GQ171" s="97"/>
      <c r="GR171" s="97"/>
      <c r="GS171" s="97"/>
      <c r="GT171" s="97"/>
      <c r="GU171" s="97"/>
      <c r="GV171" s="97"/>
      <c r="GW171" s="97"/>
      <c r="GX171" s="97"/>
      <c r="GY171" s="97"/>
      <c r="GZ171" s="97"/>
      <c r="HA171" s="97"/>
      <c r="HB171" s="97"/>
      <c r="HC171" s="97"/>
      <c r="HD171" s="97"/>
      <c r="HE171" s="97"/>
      <c r="HF171" s="97"/>
      <c r="HG171" s="97"/>
      <c r="HH171" s="97"/>
      <c r="HI171" s="97"/>
      <c r="HJ171" s="97"/>
      <c r="HK171" s="97"/>
      <c r="HL171" s="97"/>
      <c r="HM171" s="97"/>
      <c r="HN171" s="97"/>
      <c r="HO171" s="97"/>
      <c r="HP171" s="97"/>
      <c r="HQ171" s="97"/>
      <c r="HR171" s="97"/>
      <c r="HS171" s="97"/>
      <c r="HT171" s="97"/>
      <c r="HU171" s="97"/>
      <c r="HV171" s="97"/>
      <c r="HW171" s="97"/>
      <c r="HX171" s="97"/>
      <c r="HY171" s="97"/>
      <c r="HZ171" s="97"/>
      <c r="IA171" s="97"/>
    </row>
    <row r="172" spans="1:235" s="107" customFormat="1" ht="13.5" hidden="1" x14ac:dyDescent="0.25">
      <c r="A172" s="188"/>
      <c r="B172" s="190"/>
      <c r="C172" s="257" t="s">
        <v>138</v>
      </c>
      <c r="D172" s="257"/>
      <c r="E172" s="257"/>
      <c r="F172" s="258">
        <f t="shared" si="26"/>
        <v>0</v>
      </c>
      <c r="G172" s="259"/>
      <c r="H172" s="258">
        <f t="shared" si="26"/>
        <v>0</v>
      </c>
      <c r="I172" s="259"/>
      <c r="J172" s="260">
        <f t="shared" si="27"/>
        <v>0</v>
      </c>
      <c r="K172" s="261"/>
      <c r="L172" s="262" t="e">
        <f t="shared" si="25"/>
        <v>#DIV/0!</v>
      </c>
      <c r="M172" s="263"/>
      <c r="N172" s="99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97"/>
      <c r="BX172" s="97"/>
      <c r="BY172" s="97"/>
      <c r="BZ172" s="97"/>
      <c r="CA172" s="97"/>
      <c r="CB172" s="97"/>
      <c r="CC172" s="97"/>
      <c r="CD172" s="97"/>
      <c r="CE172" s="97"/>
      <c r="CF172" s="97"/>
      <c r="CG172" s="97"/>
      <c r="CH172" s="97"/>
      <c r="CI172" s="97"/>
      <c r="CJ172" s="97"/>
      <c r="CK172" s="97"/>
      <c r="CL172" s="97"/>
      <c r="CM172" s="97"/>
      <c r="CN172" s="97"/>
      <c r="CO172" s="97"/>
      <c r="CP172" s="97"/>
      <c r="CQ172" s="97"/>
      <c r="CR172" s="97"/>
      <c r="CS172" s="97"/>
      <c r="CT172" s="97"/>
      <c r="CU172" s="97"/>
      <c r="CV172" s="97"/>
      <c r="CW172" s="97"/>
      <c r="CX172" s="97"/>
      <c r="CY172" s="97"/>
      <c r="CZ172" s="97"/>
      <c r="DA172" s="97"/>
      <c r="DB172" s="97"/>
      <c r="DC172" s="97"/>
      <c r="DD172" s="97"/>
      <c r="DE172" s="97"/>
      <c r="DF172" s="97"/>
      <c r="DG172" s="97"/>
      <c r="DH172" s="97"/>
      <c r="DI172" s="97"/>
      <c r="DJ172" s="97"/>
      <c r="DK172" s="97"/>
      <c r="DL172" s="97"/>
      <c r="DM172" s="97"/>
      <c r="DN172" s="97"/>
      <c r="DO172" s="97"/>
      <c r="DP172" s="97"/>
      <c r="DQ172" s="97"/>
      <c r="DR172" s="97"/>
      <c r="DS172" s="97"/>
      <c r="DT172" s="97"/>
      <c r="DU172" s="97"/>
      <c r="DV172" s="97"/>
      <c r="DW172" s="97"/>
      <c r="DX172" s="97"/>
      <c r="DY172" s="97"/>
      <c r="DZ172" s="97"/>
      <c r="EA172" s="97"/>
      <c r="EB172" s="97"/>
      <c r="EC172" s="97"/>
      <c r="ED172" s="97"/>
      <c r="EE172" s="97"/>
      <c r="EF172" s="97"/>
      <c r="EG172" s="97"/>
      <c r="EH172" s="97"/>
      <c r="EI172" s="97"/>
      <c r="EJ172" s="97"/>
      <c r="EK172" s="97"/>
      <c r="EL172" s="97"/>
      <c r="EM172" s="97"/>
      <c r="EN172" s="97"/>
      <c r="EO172" s="97"/>
      <c r="EP172" s="97"/>
      <c r="EQ172" s="97"/>
      <c r="ER172" s="97"/>
      <c r="ES172" s="97"/>
      <c r="ET172" s="97"/>
      <c r="EU172" s="97"/>
      <c r="EV172" s="97"/>
      <c r="EW172" s="97"/>
      <c r="EX172" s="97"/>
      <c r="EY172" s="97"/>
      <c r="EZ172" s="97"/>
      <c r="FA172" s="97"/>
      <c r="FB172" s="97"/>
      <c r="FC172" s="97"/>
      <c r="FD172" s="97"/>
      <c r="FE172" s="97"/>
      <c r="FF172" s="97"/>
      <c r="FG172" s="97"/>
      <c r="FH172" s="97"/>
      <c r="FI172" s="97"/>
      <c r="FJ172" s="97"/>
      <c r="FK172" s="97"/>
      <c r="FL172" s="97"/>
      <c r="FM172" s="97"/>
      <c r="FN172" s="97"/>
      <c r="FO172" s="97"/>
      <c r="FP172" s="97"/>
      <c r="FQ172" s="97"/>
      <c r="FR172" s="97"/>
      <c r="FS172" s="97"/>
      <c r="FT172" s="97"/>
      <c r="FU172" s="97"/>
      <c r="FV172" s="97"/>
      <c r="FW172" s="97"/>
      <c r="FX172" s="97"/>
      <c r="FY172" s="97"/>
      <c r="FZ172" s="97"/>
      <c r="GA172" s="97"/>
      <c r="GB172" s="97"/>
      <c r="GC172" s="97"/>
      <c r="GD172" s="97"/>
      <c r="GE172" s="97"/>
      <c r="GF172" s="97"/>
      <c r="GG172" s="97"/>
      <c r="GH172" s="97"/>
      <c r="GI172" s="97"/>
      <c r="GJ172" s="97"/>
      <c r="GK172" s="97"/>
      <c r="GL172" s="97"/>
      <c r="GM172" s="97"/>
      <c r="GN172" s="97"/>
      <c r="GO172" s="97"/>
      <c r="GP172" s="97"/>
      <c r="GQ172" s="97"/>
      <c r="GR172" s="97"/>
      <c r="GS172" s="97"/>
      <c r="GT172" s="97"/>
      <c r="GU172" s="97"/>
      <c r="GV172" s="97"/>
      <c r="GW172" s="97"/>
      <c r="GX172" s="97"/>
      <c r="GY172" s="97"/>
      <c r="GZ172" s="97"/>
      <c r="HA172" s="97"/>
      <c r="HB172" s="97"/>
      <c r="HC172" s="97"/>
      <c r="HD172" s="97"/>
      <c r="HE172" s="97"/>
      <c r="HF172" s="97"/>
      <c r="HG172" s="97"/>
      <c r="HH172" s="97"/>
      <c r="HI172" s="97"/>
      <c r="HJ172" s="97"/>
      <c r="HK172" s="97"/>
      <c r="HL172" s="97"/>
      <c r="HM172" s="97"/>
      <c r="HN172" s="97"/>
      <c r="HO172" s="97"/>
      <c r="HP172" s="97"/>
      <c r="HQ172" s="97"/>
      <c r="HR172" s="97"/>
      <c r="HS172" s="97"/>
      <c r="HT172" s="97"/>
      <c r="HU172" s="97"/>
      <c r="HV172" s="97"/>
      <c r="HW172" s="97"/>
      <c r="HX172" s="97"/>
      <c r="HY172" s="97"/>
      <c r="HZ172" s="97"/>
      <c r="IA172" s="97"/>
    </row>
    <row r="173" spans="1:235" ht="18" hidden="1" customHeight="1" x14ac:dyDescent="0.25">
      <c r="A173" s="181"/>
      <c r="B173" s="265" t="s">
        <v>218</v>
      </c>
      <c r="C173" s="314"/>
      <c r="D173" s="314"/>
      <c r="E173" s="314"/>
      <c r="F173" s="266">
        <f t="shared" si="26"/>
        <v>0</v>
      </c>
      <c r="G173" s="266"/>
      <c r="H173" s="266">
        <f t="shared" si="26"/>
        <v>0</v>
      </c>
      <c r="I173" s="266"/>
      <c r="J173" s="267">
        <f t="shared" si="27"/>
        <v>0</v>
      </c>
      <c r="K173" s="267"/>
      <c r="L173" s="309" t="e">
        <f t="shared" si="25"/>
        <v>#DIV/0!</v>
      </c>
      <c r="M173" s="309"/>
      <c r="N173" s="116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</row>
    <row r="174" spans="1:235" ht="18" hidden="1" customHeight="1" x14ac:dyDescent="0.25">
      <c r="A174" s="181"/>
      <c r="B174" s="270" t="s">
        <v>162</v>
      </c>
      <c r="C174" s="270"/>
      <c r="D174" s="270"/>
      <c r="E174" s="270"/>
      <c r="F174" s="271">
        <f t="shared" si="26"/>
        <v>0</v>
      </c>
      <c r="G174" s="271"/>
      <c r="H174" s="271">
        <f t="shared" si="26"/>
        <v>0</v>
      </c>
      <c r="I174" s="271"/>
      <c r="J174" s="272">
        <f t="shared" si="27"/>
        <v>0</v>
      </c>
      <c r="K174" s="272"/>
      <c r="L174" s="273" t="e">
        <f t="shared" si="25"/>
        <v>#DIV/0!</v>
      </c>
      <c r="M174" s="273"/>
      <c r="N174" s="116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</row>
    <row r="175" spans="1:235" ht="18" hidden="1" customHeight="1" x14ac:dyDescent="0.25">
      <c r="A175" s="181"/>
      <c r="B175" s="275" t="s">
        <v>324</v>
      </c>
      <c r="C175" s="275"/>
      <c r="D175" s="275"/>
      <c r="E175" s="275"/>
      <c r="F175" s="276">
        <f t="shared" si="26"/>
        <v>0</v>
      </c>
      <c r="G175" s="276"/>
      <c r="H175" s="276">
        <f t="shared" si="26"/>
        <v>0</v>
      </c>
      <c r="I175" s="276"/>
      <c r="J175" s="277">
        <f t="shared" si="27"/>
        <v>0</v>
      </c>
      <c r="K175" s="277"/>
      <c r="L175" s="278" t="e">
        <f t="shared" si="25"/>
        <v>#DIV/0!</v>
      </c>
      <c r="M175" s="278"/>
      <c r="N175" s="116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</row>
    <row r="176" spans="1:235" ht="18" customHeight="1" x14ac:dyDescent="0.25">
      <c r="A176" s="129"/>
      <c r="B176" s="119"/>
      <c r="C176" s="119"/>
      <c r="D176" s="119"/>
      <c r="E176" s="119"/>
      <c r="F176" s="134"/>
      <c r="G176" s="134"/>
      <c r="H176" s="134"/>
      <c r="I176" s="134"/>
      <c r="J176" s="134"/>
      <c r="K176" s="134"/>
      <c r="L176" s="130"/>
      <c r="M176" s="130"/>
      <c r="N176" s="116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</row>
    <row r="177" spans="1:235" ht="18" customHeight="1" x14ac:dyDescent="0.25">
      <c r="A177" s="181"/>
      <c r="B177" s="275" t="s">
        <v>327</v>
      </c>
      <c r="C177" s="275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96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</row>
    <row r="178" spans="1:235" ht="18" customHeight="1" x14ac:dyDescent="0.25">
      <c r="A178" s="181"/>
      <c r="B178" s="281" t="s">
        <v>115</v>
      </c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96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</row>
    <row r="179" spans="1:235" s="107" customFormat="1" ht="12.75" x14ac:dyDescent="0.25">
      <c r="A179" s="248" t="s">
        <v>326</v>
      </c>
      <c r="B179" s="249"/>
      <c r="C179" s="250" t="s">
        <v>192</v>
      </c>
      <c r="D179" s="250"/>
      <c r="E179" s="250"/>
      <c r="F179" s="251">
        <v>77971</v>
      </c>
      <c r="G179" s="252"/>
      <c r="H179" s="251">
        <v>77971</v>
      </c>
      <c r="I179" s="252"/>
      <c r="J179" s="253">
        <v>44353.32</v>
      </c>
      <c r="K179" s="254"/>
      <c r="L179" s="255">
        <f t="shared" ref="L179:L185" si="28">J179/F179</f>
        <v>0.56884380090033471</v>
      </c>
      <c r="M179" s="256"/>
      <c r="N179" s="98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7"/>
      <c r="BS179" s="97"/>
      <c r="BT179" s="97"/>
      <c r="BU179" s="97"/>
      <c r="BV179" s="97"/>
      <c r="BW179" s="97"/>
      <c r="BX179" s="97"/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/>
      <c r="CJ179" s="97"/>
      <c r="CK179" s="97"/>
      <c r="CL179" s="97"/>
      <c r="CM179" s="97"/>
      <c r="CN179" s="97"/>
      <c r="CO179" s="97"/>
      <c r="CP179" s="97"/>
      <c r="CQ179" s="97"/>
      <c r="CR179" s="97"/>
      <c r="CS179" s="97"/>
      <c r="CT179" s="97"/>
      <c r="CU179" s="97"/>
      <c r="CV179" s="97"/>
      <c r="CW179" s="97"/>
      <c r="CX179" s="97"/>
      <c r="CY179" s="97"/>
      <c r="CZ179" s="97"/>
      <c r="DA179" s="97"/>
      <c r="DB179" s="97"/>
      <c r="DC179" s="97"/>
      <c r="DD179" s="97"/>
      <c r="DE179" s="97"/>
      <c r="DF179" s="97"/>
      <c r="DG179" s="97"/>
      <c r="DH179" s="97"/>
      <c r="DI179" s="97"/>
      <c r="DJ179" s="97"/>
      <c r="DK179" s="97"/>
      <c r="DL179" s="97"/>
      <c r="DM179" s="97"/>
      <c r="DN179" s="97"/>
      <c r="DO179" s="97"/>
      <c r="DP179" s="97"/>
      <c r="DQ179" s="97"/>
      <c r="DR179" s="97"/>
      <c r="DS179" s="97"/>
      <c r="DT179" s="97"/>
      <c r="DU179" s="97"/>
      <c r="DV179" s="97"/>
      <c r="DW179" s="97"/>
      <c r="DX179" s="97"/>
      <c r="DY179" s="97"/>
      <c r="DZ179" s="97"/>
      <c r="EA179" s="97"/>
      <c r="EB179" s="97"/>
      <c r="EC179" s="97"/>
      <c r="ED179" s="97"/>
      <c r="EE179" s="97"/>
      <c r="EF179" s="97"/>
      <c r="EG179" s="97"/>
      <c r="EH179" s="97"/>
      <c r="EI179" s="97"/>
      <c r="EJ179" s="97"/>
      <c r="EK179" s="97"/>
      <c r="EL179" s="97"/>
      <c r="EM179" s="97"/>
      <c r="EN179" s="97"/>
      <c r="EO179" s="97"/>
      <c r="EP179" s="97"/>
      <c r="EQ179" s="97"/>
      <c r="ER179" s="97"/>
      <c r="ES179" s="97"/>
      <c r="ET179" s="97"/>
      <c r="EU179" s="97"/>
      <c r="EV179" s="97"/>
      <c r="EW179" s="97"/>
      <c r="EX179" s="97"/>
      <c r="EY179" s="97"/>
      <c r="EZ179" s="97"/>
      <c r="FA179" s="97"/>
      <c r="FB179" s="97"/>
      <c r="FC179" s="97"/>
      <c r="FD179" s="97"/>
      <c r="FE179" s="97"/>
      <c r="FF179" s="97"/>
      <c r="FG179" s="97"/>
      <c r="FH179" s="97"/>
      <c r="FI179" s="97"/>
      <c r="FJ179" s="97"/>
      <c r="FK179" s="97"/>
      <c r="FL179" s="97"/>
      <c r="FM179" s="97"/>
      <c r="FN179" s="97"/>
      <c r="FO179" s="97"/>
      <c r="FP179" s="97"/>
      <c r="FQ179" s="97"/>
      <c r="FR179" s="97"/>
      <c r="FS179" s="97"/>
      <c r="FT179" s="97"/>
      <c r="FU179" s="97"/>
      <c r="FV179" s="97"/>
      <c r="FW179" s="97"/>
      <c r="FX179" s="97"/>
      <c r="FY179" s="97"/>
      <c r="FZ179" s="97"/>
      <c r="GA179" s="97"/>
      <c r="GB179" s="97"/>
      <c r="GC179" s="97"/>
      <c r="GD179" s="97"/>
      <c r="GE179" s="97"/>
      <c r="GF179" s="97"/>
      <c r="GG179" s="97"/>
      <c r="GH179" s="97"/>
      <c r="GI179" s="97"/>
      <c r="GJ179" s="97"/>
      <c r="GK179" s="97"/>
      <c r="GL179" s="97"/>
      <c r="GM179" s="97"/>
      <c r="GN179" s="97"/>
      <c r="GO179" s="97"/>
      <c r="GP179" s="97"/>
      <c r="GQ179" s="97"/>
      <c r="GR179" s="97"/>
      <c r="GS179" s="97"/>
      <c r="GT179" s="97"/>
      <c r="GU179" s="97"/>
      <c r="GV179" s="97"/>
      <c r="GW179" s="97"/>
      <c r="GX179" s="97"/>
      <c r="GY179" s="97"/>
      <c r="GZ179" s="97"/>
      <c r="HA179" s="97"/>
      <c r="HB179" s="97"/>
      <c r="HC179" s="97"/>
      <c r="HD179" s="97"/>
      <c r="HE179" s="97"/>
      <c r="HF179" s="97"/>
      <c r="HG179" s="97"/>
      <c r="HH179" s="97"/>
      <c r="HI179" s="97"/>
      <c r="HJ179" s="97"/>
      <c r="HK179" s="97"/>
      <c r="HL179" s="97"/>
      <c r="HM179" s="97"/>
      <c r="HN179" s="97"/>
      <c r="HO179" s="97"/>
      <c r="HP179" s="97"/>
      <c r="HQ179" s="97"/>
      <c r="HR179" s="97"/>
      <c r="HS179" s="97"/>
      <c r="HT179" s="97"/>
      <c r="HU179" s="97"/>
      <c r="HV179" s="97"/>
      <c r="HW179" s="97"/>
      <c r="HX179" s="97"/>
      <c r="HY179" s="97"/>
      <c r="HZ179" s="97"/>
      <c r="IA179" s="97"/>
    </row>
    <row r="180" spans="1:235" s="107" customFormat="1" ht="13.5" x14ac:dyDescent="0.25">
      <c r="A180" s="186"/>
      <c r="B180" s="187"/>
      <c r="C180" s="257" t="s">
        <v>120</v>
      </c>
      <c r="D180" s="257"/>
      <c r="E180" s="257"/>
      <c r="F180" s="258">
        <f t="shared" ref="F180:F185" si="29">F179</f>
        <v>77971</v>
      </c>
      <c r="G180" s="259"/>
      <c r="H180" s="258">
        <f t="shared" ref="H180:H185" si="30">H179</f>
        <v>77971</v>
      </c>
      <c r="I180" s="259"/>
      <c r="J180" s="260">
        <f t="shared" ref="J180:J185" si="31">J179</f>
        <v>44353.32</v>
      </c>
      <c r="K180" s="261"/>
      <c r="L180" s="262">
        <f t="shared" si="28"/>
        <v>0.56884380090033471</v>
      </c>
      <c r="M180" s="263"/>
      <c r="N180" s="99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7"/>
      <c r="BS180" s="97"/>
      <c r="BT180" s="97"/>
      <c r="BU180" s="97"/>
      <c r="BV180" s="97"/>
      <c r="BW180" s="97"/>
      <c r="BX180" s="97"/>
      <c r="BY180" s="97"/>
      <c r="BZ180" s="97"/>
      <c r="CA180" s="97"/>
      <c r="CB180" s="97"/>
      <c r="CC180" s="97"/>
      <c r="CD180" s="97"/>
      <c r="CE180" s="97"/>
      <c r="CF180" s="97"/>
      <c r="CG180" s="97"/>
      <c r="CH180" s="97"/>
      <c r="CI180" s="97"/>
      <c r="CJ180" s="97"/>
      <c r="CK180" s="97"/>
      <c r="CL180" s="97"/>
      <c r="CM180" s="97"/>
      <c r="CN180" s="97"/>
      <c r="CO180" s="97"/>
      <c r="CP180" s="97"/>
      <c r="CQ180" s="97"/>
      <c r="CR180" s="97"/>
      <c r="CS180" s="97"/>
      <c r="CT180" s="97"/>
      <c r="CU180" s="97"/>
      <c r="CV180" s="97"/>
      <c r="CW180" s="97"/>
      <c r="CX180" s="97"/>
      <c r="CY180" s="97"/>
      <c r="CZ180" s="97"/>
      <c r="DA180" s="97"/>
      <c r="DB180" s="97"/>
      <c r="DC180" s="97"/>
      <c r="DD180" s="97"/>
      <c r="DE180" s="97"/>
      <c r="DF180" s="97"/>
      <c r="DG180" s="97"/>
      <c r="DH180" s="97"/>
      <c r="DI180" s="97"/>
      <c r="DJ180" s="97"/>
      <c r="DK180" s="97"/>
      <c r="DL180" s="97"/>
      <c r="DM180" s="97"/>
      <c r="DN180" s="97"/>
      <c r="DO180" s="97"/>
      <c r="DP180" s="97"/>
      <c r="DQ180" s="97"/>
      <c r="DR180" s="97"/>
      <c r="DS180" s="97"/>
      <c r="DT180" s="97"/>
      <c r="DU180" s="97"/>
      <c r="DV180" s="97"/>
      <c r="DW180" s="97"/>
      <c r="DX180" s="97"/>
      <c r="DY180" s="97"/>
      <c r="DZ180" s="97"/>
      <c r="EA180" s="97"/>
      <c r="EB180" s="97"/>
      <c r="EC180" s="97"/>
      <c r="ED180" s="97"/>
      <c r="EE180" s="97"/>
      <c r="EF180" s="97"/>
      <c r="EG180" s="97"/>
      <c r="EH180" s="97"/>
      <c r="EI180" s="97"/>
      <c r="EJ180" s="97"/>
      <c r="EK180" s="97"/>
      <c r="EL180" s="97"/>
      <c r="EM180" s="97"/>
      <c r="EN180" s="97"/>
      <c r="EO180" s="97"/>
      <c r="EP180" s="97"/>
      <c r="EQ180" s="97"/>
      <c r="ER180" s="97"/>
      <c r="ES180" s="97"/>
      <c r="ET180" s="97"/>
      <c r="EU180" s="97"/>
      <c r="EV180" s="97"/>
      <c r="EW180" s="97"/>
      <c r="EX180" s="97"/>
      <c r="EY180" s="97"/>
      <c r="EZ180" s="97"/>
      <c r="FA180" s="97"/>
      <c r="FB180" s="97"/>
      <c r="FC180" s="97"/>
      <c r="FD180" s="97"/>
      <c r="FE180" s="97"/>
      <c r="FF180" s="97"/>
      <c r="FG180" s="97"/>
      <c r="FH180" s="97"/>
      <c r="FI180" s="97"/>
      <c r="FJ180" s="97"/>
      <c r="FK180" s="97"/>
      <c r="FL180" s="97"/>
      <c r="FM180" s="97"/>
      <c r="FN180" s="97"/>
      <c r="FO180" s="97"/>
      <c r="FP180" s="97"/>
      <c r="FQ180" s="97"/>
      <c r="FR180" s="97"/>
      <c r="FS180" s="97"/>
      <c r="FT180" s="97"/>
      <c r="FU180" s="97"/>
      <c r="FV180" s="97"/>
      <c r="FW180" s="97"/>
      <c r="FX180" s="97"/>
      <c r="FY180" s="97"/>
      <c r="FZ180" s="97"/>
      <c r="GA180" s="97"/>
      <c r="GB180" s="97"/>
      <c r="GC180" s="97"/>
      <c r="GD180" s="97"/>
      <c r="GE180" s="97"/>
      <c r="GF180" s="97"/>
      <c r="GG180" s="97"/>
      <c r="GH180" s="97"/>
      <c r="GI180" s="97"/>
      <c r="GJ180" s="97"/>
      <c r="GK180" s="97"/>
      <c r="GL180" s="97"/>
      <c r="GM180" s="97"/>
      <c r="GN180" s="97"/>
      <c r="GO180" s="97"/>
      <c r="GP180" s="97"/>
      <c r="GQ180" s="97"/>
      <c r="GR180" s="97"/>
      <c r="GS180" s="97"/>
      <c r="GT180" s="97"/>
      <c r="GU180" s="97"/>
      <c r="GV180" s="97"/>
      <c r="GW180" s="97"/>
      <c r="GX180" s="97"/>
      <c r="GY180" s="97"/>
      <c r="GZ180" s="97"/>
      <c r="HA180" s="97"/>
      <c r="HB180" s="97"/>
      <c r="HC180" s="97"/>
      <c r="HD180" s="97"/>
      <c r="HE180" s="97"/>
      <c r="HF180" s="97"/>
      <c r="HG180" s="97"/>
      <c r="HH180" s="97"/>
      <c r="HI180" s="97"/>
      <c r="HJ180" s="97"/>
      <c r="HK180" s="97"/>
      <c r="HL180" s="97"/>
      <c r="HM180" s="97"/>
      <c r="HN180" s="97"/>
      <c r="HO180" s="97"/>
      <c r="HP180" s="97"/>
      <c r="HQ180" s="97"/>
      <c r="HR180" s="97"/>
      <c r="HS180" s="97"/>
      <c r="HT180" s="97"/>
      <c r="HU180" s="97"/>
      <c r="HV180" s="97"/>
      <c r="HW180" s="97"/>
      <c r="HX180" s="97"/>
      <c r="HY180" s="97"/>
      <c r="HZ180" s="97"/>
      <c r="IA180" s="97"/>
    </row>
    <row r="181" spans="1:235" s="107" customFormat="1" ht="13.5" x14ac:dyDescent="0.25">
      <c r="A181" s="188"/>
      <c r="B181" s="190"/>
      <c r="C181" s="257" t="s">
        <v>137</v>
      </c>
      <c r="D181" s="257"/>
      <c r="E181" s="257"/>
      <c r="F181" s="258">
        <f t="shared" si="29"/>
        <v>77971</v>
      </c>
      <c r="G181" s="259"/>
      <c r="H181" s="258">
        <f t="shared" si="30"/>
        <v>77971</v>
      </c>
      <c r="I181" s="259"/>
      <c r="J181" s="260">
        <f t="shared" si="31"/>
        <v>44353.32</v>
      </c>
      <c r="K181" s="261"/>
      <c r="L181" s="262">
        <f t="shared" si="28"/>
        <v>0.56884380090033471</v>
      </c>
      <c r="M181" s="263"/>
      <c r="N181" s="99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7"/>
      <c r="BS181" s="97"/>
      <c r="BT181" s="97"/>
      <c r="BU181" s="97"/>
      <c r="BV181" s="97"/>
      <c r="BW181" s="97"/>
      <c r="BX181" s="97"/>
      <c r="BY181" s="97"/>
      <c r="BZ181" s="97"/>
      <c r="CA181" s="97"/>
      <c r="CB181" s="97"/>
      <c r="CC181" s="97"/>
      <c r="CD181" s="97"/>
      <c r="CE181" s="97"/>
      <c r="CF181" s="97"/>
      <c r="CG181" s="97"/>
      <c r="CH181" s="97"/>
      <c r="CI181" s="97"/>
      <c r="CJ181" s="97"/>
      <c r="CK181" s="97"/>
      <c r="CL181" s="97"/>
      <c r="CM181" s="97"/>
      <c r="CN181" s="97"/>
      <c r="CO181" s="97"/>
      <c r="CP181" s="97"/>
      <c r="CQ181" s="97"/>
      <c r="CR181" s="97"/>
      <c r="CS181" s="97"/>
      <c r="CT181" s="97"/>
      <c r="CU181" s="97"/>
      <c r="CV181" s="97"/>
      <c r="CW181" s="97"/>
      <c r="CX181" s="97"/>
      <c r="CY181" s="97"/>
      <c r="CZ181" s="97"/>
      <c r="DA181" s="97"/>
      <c r="DB181" s="97"/>
      <c r="DC181" s="97"/>
      <c r="DD181" s="97"/>
      <c r="DE181" s="97"/>
      <c r="DF181" s="97"/>
      <c r="DG181" s="97"/>
      <c r="DH181" s="97"/>
      <c r="DI181" s="97"/>
      <c r="DJ181" s="97"/>
      <c r="DK181" s="97"/>
      <c r="DL181" s="97"/>
      <c r="DM181" s="97"/>
      <c r="DN181" s="97"/>
      <c r="DO181" s="97"/>
      <c r="DP181" s="97"/>
      <c r="DQ181" s="97"/>
      <c r="DR181" s="97"/>
      <c r="DS181" s="97"/>
      <c r="DT181" s="97"/>
      <c r="DU181" s="97"/>
      <c r="DV181" s="97"/>
      <c r="DW181" s="97"/>
      <c r="DX181" s="97"/>
      <c r="DY181" s="97"/>
      <c r="DZ181" s="97"/>
      <c r="EA181" s="97"/>
      <c r="EB181" s="97"/>
      <c r="EC181" s="97"/>
      <c r="ED181" s="97"/>
      <c r="EE181" s="97"/>
      <c r="EF181" s="97"/>
      <c r="EG181" s="97"/>
      <c r="EH181" s="97"/>
      <c r="EI181" s="97"/>
      <c r="EJ181" s="97"/>
      <c r="EK181" s="97"/>
      <c r="EL181" s="97"/>
      <c r="EM181" s="97"/>
      <c r="EN181" s="97"/>
      <c r="EO181" s="97"/>
      <c r="EP181" s="97"/>
      <c r="EQ181" s="97"/>
      <c r="ER181" s="97"/>
      <c r="ES181" s="97"/>
      <c r="ET181" s="97"/>
      <c r="EU181" s="97"/>
      <c r="EV181" s="97"/>
      <c r="EW181" s="97"/>
      <c r="EX181" s="97"/>
      <c r="EY181" s="97"/>
      <c r="EZ181" s="97"/>
      <c r="FA181" s="97"/>
      <c r="FB181" s="97"/>
      <c r="FC181" s="97"/>
      <c r="FD181" s="97"/>
      <c r="FE181" s="97"/>
      <c r="FF181" s="97"/>
      <c r="FG181" s="97"/>
      <c r="FH181" s="97"/>
      <c r="FI181" s="97"/>
      <c r="FJ181" s="97"/>
      <c r="FK181" s="97"/>
      <c r="FL181" s="97"/>
      <c r="FM181" s="97"/>
      <c r="FN181" s="97"/>
      <c r="FO181" s="97"/>
      <c r="FP181" s="97"/>
      <c r="FQ181" s="97"/>
      <c r="FR181" s="97"/>
      <c r="FS181" s="97"/>
      <c r="FT181" s="97"/>
      <c r="FU181" s="97"/>
      <c r="FV181" s="97"/>
      <c r="FW181" s="97"/>
      <c r="FX181" s="97"/>
      <c r="FY181" s="97"/>
      <c r="FZ181" s="97"/>
      <c r="GA181" s="97"/>
      <c r="GB181" s="97"/>
      <c r="GC181" s="97"/>
      <c r="GD181" s="97"/>
      <c r="GE181" s="97"/>
      <c r="GF181" s="97"/>
      <c r="GG181" s="97"/>
      <c r="GH181" s="97"/>
      <c r="GI181" s="97"/>
      <c r="GJ181" s="97"/>
      <c r="GK181" s="97"/>
      <c r="GL181" s="97"/>
      <c r="GM181" s="97"/>
      <c r="GN181" s="97"/>
      <c r="GO181" s="97"/>
      <c r="GP181" s="97"/>
      <c r="GQ181" s="97"/>
      <c r="GR181" s="97"/>
      <c r="GS181" s="97"/>
      <c r="GT181" s="97"/>
      <c r="GU181" s="97"/>
      <c r="GV181" s="97"/>
      <c r="GW181" s="97"/>
      <c r="GX181" s="97"/>
      <c r="GY181" s="97"/>
      <c r="GZ181" s="97"/>
      <c r="HA181" s="97"/>
      <c r="HB181" s="97"/>
      <c r="HC181" s="97"/>
      <c r="HD181" s="97"/>
      <c r="HE181" s="97"/>
      <c r="HF181" s="97"/>
      <c r="HG181" s="97"/>
      <c r="HH181" s="97"/>
      <c r="HI181" s="97"/>
      <c r="HJ181" s="97"/>
      <c r="HK181" s="97"/>
      <c r="HL181" s="97"/>
      <c r="HM181" s="97"/>
      <c r="HN181" s="97"/>
      <c r="HO181" s="97"/>
      <c r="HP181" s="97"/>
      <c r="HQ181" s="97"/>
      <c r="HR181" s="97"/>
      <c r="HS181" s="97"/>
      <c r="HT181" s="97"/>
      <c r="HU181" s="97"/>
      <c r="HV181" s="97"/>
      <c r="HW181" s="97"/>
      <c r="HX181" s="97"/>
      <c r="HY181" s="97"/>
      <c r="HZ181" s="97"/>
      <c r="IA181" s="97"/>
    </row>
    <row r="182" spans="1:235" s="107" customFormat="1" ht="13.5" x14ac:dyDescent="0.25">
      <c r="A182" s="188"/>
      <c r="B182" s="190"/>
      <c r="C182" s="257" t="s">
        <v>138</v>
      </c>
      <c r="D182" s="257"/>
      <c r="E182" s="257"/>
      <c r="F182" s="258">
        <f t="shared" si="29"/>
        <v>77971</v>
      </c>
      <c r="G182" s="259"/>
      <c r="H182" s="258">
        <f t="shared" si="30"/>
        <v>77971</v>
      </c>
      <c r="I182" s="259"/>
      <c r="J182" s="260">
        <f t="shared" si="31"/>
        <v>44353.32</v>
      </c>
      <c r="K182" s="261"/>
      <c r="L182" s="262">
        <f t="shared" si="28"/>
        <v>0.56884380090033471</v>
      </c>
      <c r="M182" s="263"/>
      <c r="N182" s="99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7"/>
      <c r="BS182" s="97"/>
      <c r="BT182" s="97"/>
      <c r="BU182" s="97"/>
      <c r="BV182" s="97"/>
      <c r="BW182" s="97"/>
      <c r="BX182" s="97"/>
      <c r="BY182" s="97"/>
      <c r="BZ182" s="97"/>
      <c r="CA182" s="97"/>
      <c r="CB182" s="97"/>
      <c r="CC182" s="97"/>
      <c r="CD182" s="97"/>
      <c r="CE182" s="97"/>
      <c r="CF182" s="97"/>
      <c r="CG182" s="97"/>
      <c r="CH182" s="97"/>
      <c r="CI182" s="97"/>
      <c r="CJ182" s="97"/>
      <c r="CK182" s="97"/>
      <c r="CL182" s="97"/>
      <c r="CM182" s="97"/>
      <c r="CN182" s="97"/>
      <c r="CO182" s="97"/>
      <c r="CP182" s="97"/>
      <c r="CQ182" s="97"/>
      <c r="CR182" s="97"/>
      <c r="CS182" s="97"/>
      <c r="CT182" s="97"/>
      <c r="CU182" s="97"/>
      <c r="CV182" s="97"/>
      <c r="CW182" s="97"/>
      <c r="CX182" s="97"/>
      <c r="CY182" s="97"/>
      <c r="CZ182" s="97"/>
      <c r="DA182" s="97"/>
      <c r="DB182" s="97"/>
      <c r="DC182" s="97"/>
      <c r="DD182" s="97"/>
      <c r="DE182" s="97"/>
      <c r="DF182" s="97"/>
      <c r="DG182" s="97"/>
      <c r="DH182" s="97"/>
      <c r="DI182" s="97"/>
      <c r="DJ182" s="97"/>
      <c r="DK182" s="97"/>
      <c r="DL182" s="97"/>
      <c r="DM182" s="97"/>
      <c r="DN182" s="97"/>
      <c r="DO182" s="97"/>
      <c r="DP182" s="97"/>
      <c r="DQ182" s="97"/>
      <c r="DR182" s="97"/>
      <c r="DS182" s="97"/>
      <c r="DT182" s="97"/>
      <c r="DU182" s="97"/>
      <c r="DV182" s="97"/>
      <c r="DW182" s="97"/>
      <c r="DX182" s="97"/>
      <c r="DY182" s="97"/>
      <c r="DZ182" s="97"/>
      <c r="EA182" s="97"/>
      <c r="EB182" s="97"/>
      <c r="EC182" s="97"/>
      <c r="ED182" s="97"/>
      <c r="EE182" s="97"/>
      <c r="EF182" s="97"/>
      <c r="EG182" s="97"/>
      <c r="EH182" s="97"/>
      <c r="EI182" s="97"/>
      <c r="EJ182" s="97"/>
      <c r="EK182" s="97"/>
      <c r="EL182" s="97"/>
      <c r="EM182" s="97"/>
      <c r="EN182" s="97"/>
      <c r="EO182" s="97"/>
      <c r="EP182" s="97"/>
      <c r="EQ182" s="97"/>
      <c r="ER182" s="97"/>
      <c r="ES182" s="97"/>
      <c r="ET182" s="97"/>
      <c r="EU182" s="97"/>
      <c r="EV182" s="97"/>
      <c r="EW182" s="97"/>
      <c r="EX182" s="97"/>
      <c r="EY182" s="97"/>
      <c r="EZ182" s="97"/>
      <c r="FA182" s="97"/>
      <c r="FB182" s="97"/>
      <c r="FC182" s="97"/>
      <c r="FD182" s="97"/>
      <c r="FE182" s="97"/>
      <c r="FF182" s="97"/>
      <c r="FG182" s="97"/>
      <c r="FH182" s="97"/>
      <c r="FI182" s="97"/>
      <c r="FJ182" s="97"/>
      <c r="FK182" s="97"/>
      <c r="FL182" s="97"/>
      <c r="FM182" s="97"/>
      <c r="FN182" s="97"/>
      <c r="FO182" s="97"/>
      <c r="FP182" s="97"/>
      <c r="FQ182" s="97"/>
      <c r="FR182" s="97"/>
      <c r="FS182" s="97"/>
      <c r="FT182" s="97"/>
      <c r="FU182" s="97"/>
      <c r="FV182" s="97"/>
      <c r="FW182" s="97"/>
      <c r="FX182" s="97"/>
      <c r="FY182" s="97"/>
      <c r="FZ182" s="97"/>
      <c r="GA182" s="97"/>
      <c r="GB182" s="97"/>
      <c r="GC182" s="97"/>
      <c r="GD182" s="97"/>
      <c r="GE182" s="97"/>
      <c r="GF182" s="97"/>
      <c r="GG182" s="97"/>
      <c r="GH182" s="97"/>
      <c r="GI182" s="97"/>
      <c r="GJ182" s="97"/>
      <c r="GK182" s="97"/>
      <c r="GL182" s="97"/>
      <c r="GM182" s="97"/>
      <c r="GN182" s="97"/>
      <c r="GO182" s="97"/>
      <c r="GP182" s="97"/>
      <c r="GQ182" s="97"/>
      <c r="GR182" s="97"/>
      <c r="GS182" s="97"/>
      <c r="GT182" s="97"/>
      <c r="GU182" s="97"/>
      <c r="GV182" s="97"/>
      <c r="GW182" s="97"/>
      <c r="GX182" s="97"/>
      <c r="GY182" s="97"/>
      <c r="GZ182" s="97"/>
      <c r="HA182" s="97"/>
      <c r="HB182" s="97"/>
      <c r="HC182" s="97"/>
      <c r="HD182" s="97"/>
      <c r="HE182" s="97"/>
      <c r="HF182" s="97"/>
      <c r="HG182" s="97"/>
      <c r="HH182" s="97"/>
      <c r="HI182" s="97"/>
      <c r="HJ182" s="97"/>
      <c r="HK182" s="97"/>
      <c r="HL182" s="97"/>
      <c r="HM182" s="97"/>
      <c r="HN182" s="97"/>
      <c r="HO182" s="97"/>
      <c r="HP182" s="97"/>
      <c r="HQ182" s="97"/>
      <c r="HR182" s="97"/>
      <c r="HS182" s="97"/>
      <c r="HT182" s="97"/>
      <c r="HU182" s="97"/>
      <c r="HV182" s="97"/>
      <c r="HW182" s="97"/>
      <c r="HX182" s="97"/>
      <c r="HY182" s="97"/>
      <c r="HZ182" s="97"/>
      <c r="IA182" s="97"/>
    </row>
    <row r="183" spans="1:235" ht="18" customHeight="1" x14ac:dyDescent="0.25">
      <c r="A183" s="181"/>
      <c r="B183" s="265" t="s">
        <v>325</v>
      </c>
      <c r="C183" s="314"/>
      <c r="D183" s="314"/>
      <c r="E183" s="314"/>
      <c r="F183" s="266">
        <f t="shared" si="29"/>
        <v>77971</v>
      </c>
      <c r="G183" s="266"/>
      <c r="H183" s="266">
        <f t="shared" si="30"/>
        <v>77971</v>
      </c>
      <c r="I183" s="266"/>
      <c r="J183" s="267">
        <f t="shared" si="31"/>
        <v>44353.32</v>
      </c>
      <c r="K183" s="267"/>
      <c r="L183" s="309">
        <f t="shared" si="28"/>
        <v>0.56884380090033471</v>
      </c>
      <c r="M183" s="309"/>
      <c r="N183" s="116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</row>
    <row r="184" spans="1:235" ht="18" customHeight="1" x14ac:dyDescent="0.25">
      <c r="A184" s="181"/>
      <c r="B184" s="270" t="s">
        <v>162</v>
      </c>
      <c r="C184" s="270"/>
      <c r="D184" s="270"/>
      <c r="E184" s="270"/>
      <c r="F184" s="271">
        <f t="shared" si="29"/>
        <v>77971</v>
      </c>
      <c r="G184" s="271"/>
      <c r="H184" s="271">
        <f t="shared" si="30"/>
        <v>77971</v>
      </c>
      <c r="I184" s="271"/>
      <c r="J184" s="272">
        <f t="shared" si="31"/>
        <v>44353.32</v>
      </c>
      <c r="K184" s="272"/>
      <c r="L184" s="273">
        <f t="shared" si="28"/>
        <v>0.56884380090033471</v>
      </c>
      <c r="M184" s="273"/>
      <c r="N184" s="116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</row>
    <row r="185" spans="1:235" ht="18" customHeight="1" x14ac:dyDescent="0.25">
      <c r="A185" s="181"/>
      <c r="B185" s="275" t="s">
        <v>328</v>
      </c>
      <c r="C185" s="275"/>
      <c r="D185" s="275"/>
      <c r="E185" s="275"/>
      <c r="F185" s="276">
        <f t="shared" si="29"/>
        <v>77971</v>
      </c>
      <c r="G185" s="276"/>
      <c r="H185" s="276">
        <f t="shared" si="30"/>
        <v>77971</v>
      </c>
      <c r="I185" s="276"/>
      <c r="J185" s="277">
        <f t="shared" si="31"/>
        <v>44353.32</v>
      </c>
      <c r="K185" s="277"/>
      <c r="L185" s="278">
        <f t="shared" si="28"/>
        <v>0.56884380090033471</v>
      </c>
      <c r="M185" s="278"/>
      <c r="N185" s="116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</row>
    <row r="186" spans="1:235" ht="18" customHeight="1" x14ac:dyDescent="0.25">
      <c r="A186" s="129"/>
      <c r="B186" s="119"/>
      <c r="C186" s="119"/>
      <c r="D186" s="119"/>
      <c r="E186" s="119"/>
      <c r="F186" s="134"/>
      <c r="G186" s="134"/>
      <c r="H186" s="134"/>
      <c r="I186" s="134"/>
      <c r="J186" s="134"/>
      <c r="K186" s="134"/>
      <c r="L186" s="130"/>
      <c r="M186" s="130"/>
      <c r="N186" s="116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</row>
    <row r="187" spans="1:235" ht="18" customHeight="1" x14ac:dyDescent="0.25">
      <c r="A187" s="181"/>
      <c r="B187" s="275" t="s">
        <v>335</v>
      </c>
      <c r="C187" s="275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96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/>
      <c r="BN187" s="94"/>
      <c r="BO187" s="94"/>
      <c r="BP187" s="94"/>
      <c r="BQ187" s="94"/>
      <c r="BR187" s="94"/>
      <c r="BS187" s="94"/>
      <c r="BT187" s="94"/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  <c r="CX187" s="94"/>
      <c r="CY187" s="94"/>
      <c r="CZ187" s="94"/>
      <c r="DA187" s="94"/>
      <c r="DB187" s="94"/>
      <c r="DC187" s="94"/>
      <c r="DD187" s="94"/>
      <c r="DE187" s="94"/>
      <c r="DF187" s="94"/>
      <c r="DG187" s="94"/>
      <c r="DH187" s="94"/>
      <c r="DI187" s="94"/>
      <c r="DJ187" s="94"/>
      <c r="DK187" s="94"/>
      <c r="DL187" s="94"/>
      <c r="DM187" s="94"/>
      <c r="DN187" s="94"/>
      <c r="DO187" s="94"/>
      <c r="DP187" s="94"/>
      <c r="DQ187" s="94"/>
      <c r="DR187" s="94"/>
      <c r="DS187" s="94"/>
      <c r="DT187" s="94"/>
      <c r="DU187" s="94"/>
      <c r="DV187" s="94"/>
      <c r="DW187" s="94"/>
      <c r="DX187" s="94"/>
      <c r="DY187" s="94"/>
      <c r="DZ187" s="94"/>
      <c r="EA187" s="94"/>
      <c r="EB187" s="94"/>
      <c r="EC187" s="94"/>
      <c r="ED187" s="94"/>
      <c r="EE187" s="94"/>
      <c r="EF187" s="94"/>
      <c r="EG187" s="94"/>
      <c r="EH187" s="94"/>
      <c r="EI187" s="94"/>
      <c r="EJ187" s="94"/>
      <c r="EK187" s="94"/>
      <c r="EL187" s="94"/>
      <c r="EM187" s="94"/>
      <c r="EN187" s="94"/>
      <c r="EO187" s="94"/>
      <c r="EP187" s="94"/>
      <c r="EQ187" s="94"/>
      <c r="ER187" s="94"/>
      <c r="ES187" s="94"/>
      <c r="ET187" s="94"/>
      <c r="EU187" s="94"/>
      <c r="EV187" s="94"/>
      <c r="EW187" s="94"/>
      <c r="EX187" s="94"/>
      <c r="EY187" s="94"/>
      <c r="EZ187" s="94"/>
      <c r="FA187" s="94"/>
      <c r="FB187" s="94"/>
      <c r="FC187" s="94"/>
      <c r="FD187" s="94"/>
      <c r="FE187" s="94"/>
      <c r="FF187" s="94"/>
      <c r="FG187" s="94"/>
      <c r="FH187" s="94"/>
      <c r="FI187" s="94"/>
      <c r="FJ187" s="94"/>
      <c r="FK187" s="94"/>
      <c r="FL187" s="94"/>
      <c r="FM187" s="94"/>
      <c r="FN187" s="94"/>
      <c r="FO187" s="94"/>
      <c r="FP187" s="94"/>
      <c r="FQ187" s="94"/>
      <c r="FR187" s="94"/>
      <c r="FS187" s="94"/>
      <c r="FT187" s="94"/>
      <c r="FU187" s="94"/>
      <c r="FV187" s="94"/>
      <c r="FW187" s="94"/>
      <c r="FX187" s="94"/>
      <c r="FY187" s="94"/>
      <c r="FZ187" s="94"/>
      <c r="GA187" s="94"/>
      <c r="GB187" s="94"/>
      <c r="GC187" s="94"/>
      <c r="GD187" s="94"/>
      <c r="GE187" s="94"/>
      <c r="GF187" s="94"/>
      <c r="GG187" s="94"/>
      <c r="GH187" s="94"/>
      <c r="GI187" s="94"/>
      <c r="GJ187" s="94"/>
      <c r="GK187" s="94"/>
      <c r="GL187" s="94"/>
      <c r="GM187" s="94"/>
      <c r="GN187" s="94"/>
      <c r="GO187" s="94"/>
      <c r="GP187" s="94"/>
      <c r="GQ187" s="94"/>
      <c r="GR187" s="94"/>
      <c r="GS187" s="94"/>
      <c r="GT187" s="94"/>
      <c r="GU187" s="94"/>
      <c r="GV187" s="94"/>
      <c r="GW187" s="94"/>
      <c r="GX187" s="94"/>
      <c r="GY187" s="94"/>
      <c r="GZ187" s="94"/>
      <c r="HA187" s="94"/>
      <c r="HB187" s="94"/>
      <c r="HC187" s="94"/>
      <c r="HD187" s="94"/>
      <c r="HE187" s="94"/>
      <c r="HF187" s="94"/>
      <c r="HG187" s="94"/>
      <c r="HH187" s="94"/>
      <c r="HI187" s="94"/>
      <c r="HJ187" s="94"/>
      <c r="HK187" s="94"/>
      <c r="HL187" s="94"/>
      <c r="HM187" s="94"/>
      <c r="HN187" s="94"/>
      <c r="HO187" s="94"/>
      <c r="HP187" s="94"/>
      <c r="HQ187" s="94"/>
      <c r="HR187" s="94"/>
      <c r="HS187" s="94"/>
      <c r="HT187" s="94"/>
      <c r="HU187" s="94"/>
      <c r="HV187" s="94"/>
      <c r="HW187" s="94"/>
      <c r="HX187" s="94"/>
      <c r="HY187" s="94"/>
      <c r="HZ187" s="94"/>
      <c r="IA187" s="94"/>
    </row>
    <row r="188" spans="1:235" ht="18" customHeight="1" x14ac:dyDescent="0.25">
      <c r="A188" s="181"/>
      <c r="B188" s="281" t="s">
        <v>115</v>
      </c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96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  <c r="BH188" s="94"/>
      <c r="BI188" s="94"/>
      <c r="BJ188" s="94"/>
      <c r="BK188" s="94"/>
      <c r="BL188" s="94"/>
      <c r="BM188" s="94"/>
      <c r="BN188" s="94"/>
      <c r="BO188" s="94"/>
      <c r="BP188" s="94"/>
      <c r="BQ188" s="94"/>
      <c r="BR188" s="94"/>
      <c r="BS188" s="94"/>
      <c r="BT188" s="94"/>
      <c r="BU188" s="94"/>
      <c r="BV188" s="94"/>
      <c r="BW188" s="94"/>
      <c r="BX188" s="94"/>
      <c r="BY188" s="94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S188" s="94"/>
      <c r="CT188" s="94"/>
      <c r="CU188" s="94"/>
      <c r="CV188" s="94"/>
      <c r="CW188" s="94"/>
      <c r="CX188" s="94"/>
      <c r="CY188" s="94"/>
      <c r="CZ188" s="94"/>
      <c r="DA188" s="94"/>
      <c r="DB188" s="94"/>
      <c r="DC188" s="94"/>
      <c r="DD188" s="94"/>
      <c r="DE188" s="94"/>
      <c r="DF188" s="94"/>
      <c r="DG188" s="94"/>
      <c r="DH188" s="94"/>
      <c r="DI188" s="94"/>
      <c r="DJ188" s="94"/>
      <c r="DK188" s="94"/>
      <c r="DL188" s="94"/>
      <c r="DM188" s="94"/>
      <c r="DN188" s="94"/>
      <c r="DO188" s="94"/>
      <c r="DP188" s="94"/>
      <c r="DQ188" s="94"/>
      <c r="DR188" s="94"/>
      <c r="DS188" s="94"/>
      <c r="DT188" s="94"/>
      <c r="DU188" s="94"/>
      <c r="DV188" s="94"/>
      <c r="DW188" s="94"/>
      <c r="DX188" s="94"/>
      <c r="DY188" s="94"/>
      <c r="DZ188" s="94"/>
      <c r="EA188" s="94"/>
      <c r="EB188" s="94"/>
      <c r="EC188" s="94"/>
      <c r="ED188" s="94"/>
      <c r="EE188" s="94"/>
      <c r="EF188" s="94"/>
      <c r="EG188" s="94"/>
      <c r="EH188" s="94"/>
      <c r="EI188" s="94"/>
      <c r="EJ188" s="94"/>
      <c r="EK188" s="94"/>
      <c r="EL188" s="94"/>
      <c r="EM188" s="94"/>
      <c r="EN188" s="94"/>
      <c r="EO188" s="94"/>
      <c r="EP188" s="94"/>
      <c r="EQ188" s="94"/>
      <c r="ER188" s="94"/>
      <c r="ES188" s="94"/>
      <c r="ET188" s="94"/>
      <c r="EU188" s="94"/>
      <c r="EV188" s="94"/>
      <c r="EW188" s="94"/>
      <c r="EX188" s="94"/>
      <c r="EY188" s="94"/>
      <c r="EZ188" s="94"/>
      <c r="FA188" s="94"/>
      <c r="FB188" s="94"/>
      <c r="FC188" s="94"/>
      <c r="FD188" s="94"/>
      <c r="FE188" s="94"/>
      <c r="FF188" s="94"/>
      <c r="FG188" s="94"/>
      <c r="FH188" s="94"/>
      <c r="FI188" s="94"/>
      <c r="FJ188" s="94"/>
      <c r="FK188" s="94"/>
      <c r="FL188" s="94"/>
      <c r="FM188" s="94"/>
      <c r="FN188" s="94"/>
      <c r="FO188" s="94"/>
      <c r="FP188" s="94"/>
      <c r="FQ188" s="94"/>
      <c r="FR188" s="94"/>
      <c r="FS188" s="94"/>
      <c r="FT188" s="94"/>
      <c r="FU188" s="94"/>
      <c r="FV188" s="94"/>
      <c r="FW188" s="94"/>
      <c r="FX188" s="94"/>
      <c r="FY188" s="94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  <c r="GJ188" s="94"/>
      <c r="GK188" s="94"/>
      <c r="GL188" s="94"/>
      <c r="GM188" s="94"/>
      <c r="GN188" s="94"/>
      <c r="GO188" s="94"/>
      <c r="GP188" s="94"/>
      <c r="GQ188" s="94"/>
      <c r="GR188" s="94"/>
      <c r="GS188" s="94"/>
      <c r="GT188" s="94"/>
      <c r="GU188" s="94"/>
      <c r="GV188" s="94"/>
      <c r="GW188" s="94"/>
      <c r="GX188" s="94"/>
      <c r="GY188" s="94"/>
      <c r="GZ188" s="94"/>
      <c r="HA188" s="94"/>
      <c r="HB188" s="94"/>
      <c r="HC188" s="94"/>
      <c r="HD188" s="94"/>
      <c r="HE188" s="94"/>
      <c r="HF188" s="94"/>
      <c r="HG188" s="94"/>
      <c r="HH188" s="94"/>
      <c r="HI188" s="94"/>
      <c r="HJ188" s="94"/>
      <c r="HK188" s="94"/>
      <c r="HL188" s="94"/>
      <c r="HM188" s="94"/>
      <c r="HN188" s="94"/>
      <c r="HO188" s="94"/>
      <c r="HP188" s="94"/>
      <c r="HQ188" s="94"/>
      <c r="HR188" s="94"/>
      <c r="HS188" s="94"/>
      <c r="HT188" s="94"/>
      <c r="HU188" s="94"/>
      <c r="HV188" s="94"/>
      <c r="HW188" s="94"/>
      <c r="HX188" s="94"/>
      <c r="HY188" s="94"/>
      <c r="HZ188" s="94"/>
      <c r="IA188" s="94"/>
    </row>
    <row r="189" spans="1:235" s="107" customFormat="1" ht="12.75" x14ac:dyDescent="0.25">
      <c r="A189" s="248" t="s">
        <v>329</v>
      </c>
      <c r="B189" s="249"/>
      <c r="C189" s="250" t="s">
        <v>330</v>
      </c>
      <c r="D189" s="250"/>
      <c r="E189" s="250"/>
      <c r="F189" s="251">
        <v>0</v>
      </c>
      <c r="G189" s="252"/>
      <c r="H189" s="251">
        <v>0</v>
      </c>
      <c r="I189" s="252"/>
      <c r="J189" s="253">
        <v>677.46</v>
      </c>
      <c r="K189" s="254"/>
      <c r="L189" s="255" t="e">
        <f t="shared" ref="L189:L195" si="32">J189/F189</f>
        <v>#DIV/0!</v>
      </c>
      <c r="M189" s="256"/>
      <c r="N189" s="98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7"/>
      <c r="BS189" s="97"/>
      <c r="BT189" s="97"/>
      <c r="BU189" s="97"/>
      <c r="BV189" s="97"/>
      <c r="BW189" s="97"/>
      <c r="BX189" s="97"/>
      <c r="BY189" s="97"/>
      <c r="BZ189" s="97"/>
      <c r="CA189" s="97"/>
      <c r="CB189" s="97"/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97"/>
      <c r="CQ189" s="97"/>
      <c r="CR189" s="97"/>
      <c r="CS189" s="97"/>
      <c r="CT189" s="97"/>
      <c r="CU189" s="97"/>
      <c r="CV189" s="97"/>
      <c r="CW189" s="97"/>
      <c r="CX189" s="97"/>
      <c r="CY189" s="97"/>
      <c r="CZ189" s="97"/>
      <c r="DA189" s="97"/>
      <c r="DB189" s="97"/>
      <c r="DC189" s="97"/>
      <c r="DD189" s="97"/>
      <c r="DE189" s="97"/>
      <c r="DF189" s="97"/>
      <c r="DG189" s="97"/>
      <c r="DH189" s="97"/>
      <c r="DI189" s="97"/>
      <c r="DJ189" s="97"/>
      <c r="DK189" s="97"/>
      <c r="DL189" s="97"/>
      <c r="DM189" s="97"/>
      <c r="DN189" s="97"/>
      <c r="DO189" s="97"/>
      <c r="DP189" s="97"/>
      <c r="DQ189" s="97"/>
      <c r="DR189" s="97"/>
      <c r="DS189" s="97"/>
      <c r="DT189" s="97"/>
      <c r="DU189" s="97"/>
      <c r="DV189" s="97"/>
      <c r="DW189" s="97"/>
      <c r="DX189" s="97"/>
      <c r="DY189" s="97"/>
      <c r="DZ189" s="97"/>
      <c r="EA189" s="97"/>
      <c r="EB189" s="97"/>
      <c r="EC189" s="97"/>
      <c r="ED189" s="97"/>
      <c r="EE189" s="97"/>
      <c r="EF189" s="97"/>
      <c r="EG189" s="97"/>
      <c r="EH189" s="97"/>
      <c r="EI189" s="97"/>
      <c r="EJ189" s="97"/>
      <c r="EK189" s="97"/>
      <c r="EL189" s="97"/>
      <c r="EM189" s="97"/>
      <c r="EN189" s="97"/>
      <c r="EO189" s="97"/>
      <c r="EP189" s="97"/>
      <c r="EQ189" s="97"/>
      <c r="ER189" s="97"/>
      <c r="ES189" s="97"/>
      <c r="ET189" s="97"/>
      <c r="EU189" s="97"/>
      <c r="EV189" s="97"/>
      <c r="EW189" s="97"/>
      <c r="EX189" s="97"/>
      <c r="EY189" s="97"/>
      <c r="EZ189" s="97"/>
      <c r="FA189" s="97"/>
      <c r="FB189" s="97"/>
      <c r="FC189" s="97"/>
      <c r="FD189" s="97"/>
      <c r="FE189" s="97"/>
      <c r="FF189" s="97"/>
      <c r="FG189" s="97"/>
      <c r="FH189" s="97"/>
      <c r="FI189" s="97"/>
      <c r="FJ189" s="97"/>
      <c r="FK189" s="97"/>
      <c r="FL189" s="97"/>
      <c r="FM189" s="97"/>
      <c r="FN189" s="97"/>
      <c r="FO189" s="97"/>
      <c r="FP189" s="97"/>
      <c r="FQ189" s="97"/>
      <c r="FR189" s="97"/>
      <c r="FS189" s="97"/>
      <c r="FT189" s="97"/>
      <c r="FU189" s="97"/>
      <c r="FV189" s="97"/>
      <c r="FW189" s="97"/>
      <c r="FX189" s="97"/>
      <c r="FY189" s="97"/>
      <c r="FZ189" s="97"/>
      <c r="GA189" s="97"/>
      <c r="GB189" s="97"/>
      <c r="GC189" s="97"/>
      <c r="GD189" s="97"/>
      <c r="GE189" s="97"/>
      <c r="GF189" s="97"/>
      <c r="GG189" s="97"/>
      <c r="GH189" s="97"/>
      <c r="GI189" s="97"/>
      <c r="GJ189" s="97"/>
      <c r="GK189" s="97"/>
      <c r="GL189" s="97"/>
      <c r="GM189" s="97"/>
      <c r="GN189" s="97"/>
      <c r="GO189" s="97"/>
      <c r="GP189" s="97"/>
      <c r="GQ189" s="97"/>
      <c r="GR189" s="97"/>
      <c r="GS189" s="97"/>
      <c r="GT189" s="97"/>
      <c r="GU189" s="97"/>
      <c r="GV189" s="97"/>
      <c r="GW189" s="97"/>
      <c r="GX189" s="97"/>
      <c r="GY189" s="97"/>
      <c r="GZ189" s="97"/>
      <c r="HA189" s="97"/>
      <c r="HB189" s="97"/>
      <c r="HC189" s="97"/>
      <c r="HD189" s="97"/>
      <c r="HE189" s="97"/>
      <c r="HF189" s="97"/>
      <c r="HG189" s="97"/>
      <c r="HH189" s="97"/>
      <c r="HI189" s="97"/>
      <c r="HJ189" s="97"/>
      <c r="HK189" s="97"/>
      <c r="HL189" s="97"/>
      <c r="HM189" s="97"/>
      <c r="HN189" s="97"/>
      <c r="HO189" s="97"/>
      <c r="HP189" s="97"/>
      <c r="HQ189" s="97"/>
      <c r="HR189" s="97"/>
      <c r="HS189" s="97"/>
      <c r="HT189" s="97"/>
      <c r="HU189" s="97"/>
      <c r="HV189" s="97"/>
      <c r="HW189" s="97"/>
      <c r="HX189" s="97"/>
      <c r="HY189" s="97"/>
      <c r="HZ189" s="97"/>
      <c r="IA189" s="97"/>
    </row>
    <row r="190" spans="1:235" s="107" customFormat="1" ht="13.5" x14ac:dyDescent="0.25">
      <c r="A190" s="186"/>
      <c r="B190" s="187"/>
      <c r="C190" s="257" t="s">
        <v>120</v>
      </c>
      <c r="D190" s="257"/>
      <c r="E190" s="257"/>
      <c r="F190" s="258">
        <f t="shared" ref="F190:F195" si="33">F189</f>
        <v>0</v>
      </c>
      <c r="G190" s="259"/>
      <c r="H190" s="258">
        <f t="shared" ref="H190:H195" si="34">H189</f>
        <v>0</v>
      </c>
      <c r="I190" s="259"/>
      <c r="J190" s="260">
        <f t="shared" ref="J190:J195" si="35">J189</f>
        <v>677.46</v>
      </c>
      <c r="K190" s="261"/>
      <c r="L190" s="262" t="e">
        <f t="shared" si="32"/>
        <v>#DIV/0!</v>
      </c>
      <c r="M190" s="263"/>
      <c r="N190" s="99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7"/>
      <c r="BS190" s="97"/>
      <c r="BT190" s="97"/>
      <c r="BU190" s="97"/>
      <c r="BV190" s="97"/>
      <c r="BW190" s="97"/>
      <c r="BX190" s="97"/>
      <c r="BY190" s="97"/>
      <c r="BZ190" s="97"/>
      <c r="CA190" s="97"/>
      <c r="CB190" s="97"/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97"/>
      <c r="CQ190" s="97"/>
      <c r="CR190" s="97"/>
      <c r="CS190" s="97"/>
      <c r="CT190" s="97"/>
      <c r="CU190" s="97"/>
      <c r="CV190" s="97"/>
      <c r="CW190" s="97"/>
      <c r="CX190" s="97"/>
      <c r="CY190" s="97"/>
      <c r="CZ190" s="97"/>
      <c r="DA190" s="97"/>
      <c r="DB190" s="97"/>
      <c r="DC190" s="97"/>
      <c r="DD190" s="97"/>
      <c r="DE190" s="97"/>
      <c r="DF190" s="97"/>
      <c r="DG190" s="97"/>
      <c r="DH190" s="97"/>
      <c r="DI190" s="97"/>
      <c r="DJ190" s="97"/>
      <c r="DK190" s="97"/>
      <c r="DL190" s="97"/>
      <c r="DM190" s="97"/>
      <c r="DN190" s="97"/>
      <c r="DO190" s="97"/>
      <c r="DP190" s="97"/>
      <c r="DQ190" s="97"/>
      <c r="DR190" s="97"/>
      <c r="DS190" s="97"/>
      <c r="DT190" s="97"/>
      <c r="DU190" s="97"/>
      <c r="DV190" s="97"/>
      <c r="DW190" s="97"/>
      <c r="DX190" s="97"/>
      <c r="DY190" s="97"/>
      <c r="DZ190" s="97"/>
      <c r="EA190" s="97"/>
      <c r="EB190" s="97"/>
      <c r="EC190" s="97"/>
      <c r="ED190" s="97"/>
      <c r="EE190" s="97"/>
      <c r="EF190" s="97"/>
      <c r="EG190" s="97"/>
      <c r="EH190" s="97"/>
      <c r="EI190" s="97"/>
      <c r="EJ190" s="97"/>
      <c r="EK190" s="97"/>
      <c r="EL190" s="97"/>
      <c r="EM190" s="97"/>
      <c r="EN190" s="97"/>
      <c r="EO190" s="97"/>
      <c r="EP190" s="97"/>
      <c r="EQ190" s="97"/>
      <c r="ER190" s="97"/>
      <c r="ES190" s="97"/>
      <c r="ET190" s="97"/>
      <c r="EU190" s="97"/>
      <c r="EV190" s="97"/>
      <c r="EW190" s="97"/>
      <c r="EX190" s="97"/>
      <c r="EY190" s="97"/>
      <c r="EZ190" s="97"/>
      <c r="FA190" s="97"/>
      <c r="FB190" s="97"/>
      <c r="FC190" s="97"/>
      <c r="FD190" s="97"/>
      <c r="FE190" s="97"/>
      <c r="FF190" s="97"/>
      <c r="FG190" s="97"/>
      <c r="FH190" s="97"/>
      <c r="FI190" s="97"/>
      <c r="FJ190" s="97"/>
      <c r="FK190" s="97"/>
      <c r="FL190" s="97"/>
      <c r="FM190" s="97"/>
      <c r="FN190" s="97"/>
      <c r="FO190" s="97"/>
      <c r="FP190" s="97"/>
      <c r="FQ190" s="97"/>
      <c r="FR190" s="97"/>
      <c r="FS190" s="97"/>
      <c r="FT190" s="97"/>
      <c r="FU190" s="97"/>
      <c r="FV190" s="97"/>
      <c r="FW190" s="97"/>
      <c r="FX190" s="97"/>
      <c r="FY190" s="97"/>
      <c r="FZ190" s="97"/>
      <c r="GA190" s="97"/>
      <c r="GB190" s="97"/>
      <c r="GC190" s="97"/>
      <c r="GD190" s="97"/>
      <c r="GE190" s="97"/>
      <c r="GF190" s="97"/>
      <c r="GG190" s="97"/>
      <c r="GH190" s="97"/>
      <c r="GI190" s="97"/>
      <c r="GJ190" s="97"/>
      <c r="GK190" s="97"/>
      <c r="GL190" s="97"/>
      <c r="GM190" s="97"/>
      <c r="GN190" s="97"/>
      <c r="GO190" s="97"/>
      <c r="GP190" s="97"/>
      <c r="GQ190" s="97"/>
      <c r="GR190" s="97"/>
      <c r="GS190" s="97"/>
      <c r="GT190" s="97"/>
      <c r="GU190" s="97"/>
      <c r="GV190" s="97"/>
      <c r="GW190" s="97"/>
      <c r="GX190" s="97"/>
      <c r="GY190" s="97"/>
      <c r="GZ190" s="97"/>
      <c r="HA190" s="97"/>
      <c r="HB190" s="97"/>
      <c r="HC190" s="97"/>
      <c r="HD190" s="97"/>
      <c r="HE190" s="97"/>
      <c r="HF190" s="97"/>
      <c r="HG190" s="97"/>
      <c r="HH190" s="97"/>
      <c r="HI190" s="97"/>
      <c r="HJ190" s="97"/>
      <c r="HK190" s="97"/>
      <c r="HL190" s="97"/>
      <c r="HM190" s="97"/>
      <c r="HN190" s="97"/>
      <c r="HO190" s="97"/>
      <c r="HP190" s="97"/>
      <c r="HQ190" s="97"/>
      <c r="HR190" s="97"/>
      <c r="HS190" s="97"/>
      <c r="HT190" s="97"/>
      <c r="HU190" s="97"/>
      <c r="HV190" s="97"/>
      <c r="HW190" s="97"/>
      <c r="HX190" s="97"/>
      <c r="HY190" s="97"/>
      <c r="HZ190" s="97"/>
      <c r="IA190" s="97"/>
    </row>
    <row r="191" spans="1:235" s="107" customFormat="1" ht="13.5" x14ac:dyDescent="0.25">
      <c r="A191" s="188"/>
      <c r="B191" s="190"/>
      <c r="C191" s="257" t="s">
        <v>137</v>
      </c>
      <c r="D191" s="257"/>
      <c r="E191" s="257"/>
      <c r="F191" s="258">
        <f t="shared" si="33"/>
        <v>0</v>
      </c>
      <c r="G191" s="259"/>
      <c r="H191" s="258">
        <f t="shared" si="34"/>
        <v>0</v>
      </c>
      <c r="I191" s="259"/>
      <c r="J191" s="260">
        <f t="shared" si="35"/>
        <v>677.46</v>
      </c>
      <c r="K191" s="261"/>
      <c r="L191" s="262" t="e">
        <f t="shared" si="32"/>
        <v>#DIV/0!</v>
      </c>
      <c r="M191" s="263"/>
      <c r="N191" s="99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7"/>
      <c r="BS191" s="97"/>
      <c r="BT191" s="97"/>
      <c r="BU191" s="97"/>
      <c r="BV191" s="97"/>
      <c r="BW191" s="97"/>
      <c r="BX191" s="97"/>
      <c r="BY191" s="97"/>
      <c r="BZ191" s="97"/>
      <c r="CA191" s="97"/>
      <c r="CB191" s="97"/>
      <c r="CC191" s="97"/>
      <c r="CD191" s="97"/>
      <c r="CE191" s="97"/>
      <c r="CF191" s="97"/>
      <c r="CG191" s="97"/>
      <c r="CH191" s="97"/>
      <c r="CI191" s="97"/>
      <c r="CJ191" s="97"/>
      <c r="CK191" s="97"/>
      <c r="CL191" s="97"/>
      <c r="CM191" s="97"/>
      <c r="CN191" s="97"/>
      <c r="CO191" s="97"/>
      <c r="CP191" s="97"/>
      <c r="CQ191" s="97"/>
      <c r="CR191" s="97"/>
      <c r="CS191" s="97"/>
      <c r="CT191" s="97"/>
      <c r="CU191" s="97"/>
      <c r="CV191" s="97"/>
      <c r="CW191" s="97"/>
      <c r="CX191" s="97"/>
      <c r="CY191" s="97"/>
      <c r="CZ191" s="97"/>
      <c r="DA191" s="97"/>
      <c r="DB191" s="97"/>
      <c r="DC191" s="97"/>
      <c r="DD191" s="97"/>
      <c r="DE191" s="97"/>
      <c r="DF191" s="97"/>
      <c r="DG191" s="97"/>
      <c r="DH191" s="97"/>
      <c r="DI191" s="97"/>
      <c r="DJ191" s="97"/>
      <c r="DK191" s="97"/>
      <c r="DL191" s="97"/>
      <c r="DM191" s="97"/>
      <c r="DN191" s="97"/>
      <c r="DO191" s="97"/>
      <c r="DP191" s="97"/>
      <c r="DQ191" s="97"/>
      <c r="DR191" s="97"/>
      <c r="DS191" s="97"/>
      <c r="DT191" s="97"/>
      <c r="DU191" s="97"/>
      <c r="DV191" s="97"/>
      <c r="DW191" s="97"/>
      <c r="DX191" s="97"/>
      <c r="DY191" s="97"/>
      <c r="DZ191" s="97"/>
      <c r="EA191" s="97"/>
      <c r="EB191" s="97"/>
      <c r="EC191" s="97"/>
      <c r="ED191" s="97"/>
      <c r="EE191" s="97"/>
      <c r="EF191" s="97"/>
      <c r="EG191" s="97"/>
      <c r="EH191" s="97"/>
      <c r="EI191" s="97"/>
      <c r="EJ191" s="97"/>
      <c r="EK191" s="97"/>
      <c r="EL191" s="97"/>
      <c r="EM191" s="97"/>
      <c r="EN191" s="97"/>
      <c r="EO191" s="97"/>
      <c r="EP191" s="97"/>
      <c r="EQ191" s="97"/>
      <c r="ER191" s="97"/>
      <c r="ES191" s="97"/>
      <c r="ET191" s="97"/>
      <c r="EU191" s="97"/>
      <c r="EV191" s="97"/>
      <c r="EW191" s="97"/>
      <c r="EX191" s="97"/>
      <c r="EY191" s="97"/>
      <c r="EZ191" s="97"/>
      <c r="FA191" s="97"/>
      <c r="FB191" s="97"/>
      <c r="FC191" s="97"/>
      <c r="FD191" s="97"/>
      <c r="FE191" s="97"/>
      <c r="FF191" s="97"/>
      <c r="FG191" s="97"/>
      <c r="FH191" s="97"/>
      <c r="FI191" s="97"/>
      <c r="FJ191" s="97"/>
      <c r="FK191" s="97"/>
      <c r="FL191" s="97"/>
      <c r="FM191" s="97"/>
      <c r="FN191" s="97"/>
      <c r="FO191" s="97"/>
      <c r="FP191" s="97"/>
      <c r="FQ191" s="97"/>
      <c r="FR191" s="97"/>
      <c r="FS191" s="97"/>
      <c r="FT191" s="97"/>
      <c r="FU191" s="97"/>
      <c r="FV191" s="97"/>
      <c r="FW191" s="97"/>
      <c r="FX191" s="97"/>
      <c r="FY191" s="97"/>
      <c r="FZ191" s="97"/>
      <c r="GA191" s="97"/>
      <c r="GB191" s="97"/>
      <c r="GC191" s="97"/>
      <c r="GD191" s="97"/>
      <c r="GE191" s="97"/>
      <c r="GF191" s="97"/>
      <c r="GG191" s="97"/>
      <c r="GH191" s="97"/>
      <c r="GI191" s="97"/>
      <c r="GJ191" s="97"/>
      <c r="GK191" s="97"/>
      <c r="GL191" s="97"/>
      <c r="GM191" s="97"/>
      <c r="GN191" s="97"/>
      <c r="GO191" s="97"/>
      <c r="GP191" s="97"/>
      <c r="GQ191" s="97"/>
      <c r="GR191" s="97"/>
      <c r="GS191" s="97"/>
      <c r="GT191" s="97"/>
      <c r="GU191" s="97"/>
      <c r="GV191" s="97"/>
      <c r="GW191" s="97"/>
      <c r="GX191" s="97"/>
      <c r="GY191" s="97"/>
      <c r="GZ191" s="97"/>
      <c r="HA191" s="97"/>
      <c r="HB191" s="97"/>
      <c r="HC191" s="97"/>
      <c r="HD191" s="97"/>
      <c r="HE191" s="97"/>
      <c r="HF191" s="97"/>
      <c r="HG191" s="97"/>
      <c r="HH191" s="97"/>
      <c r="HI191" s="97"/>
      <c r="HJ191" s="97"/>
      <c r="HK191" s="97"/>
      <c r="HL191" s="97"/>
      <c r="HM191" s="97"/>
      <c r="HN191" s="97"/>
      <c r="HO191" s="97"/>
      <c r="HP191" s="97"/>
      <c r="HQ191" s="97"/>
      <c r="HR191" s="97"/>
      <c r="HS191" s="97"/>
      <c r="HT191" s="97"/>
      <c r="HU191" s="97"/>
      <c r="HV191" s="97"/>
      <c r="HW191" s="97"/>
      <c r="HX191" s="97"/>
      <c r="HY191" s="97"/>
      <c r="HZ191" s="97"/>
      <c r="IA191" s="97"/>
    </row>
    <row r="192" spans="1:235" s="107" customFormat="1" ht="13.5" x14ac:dyDescent="0.25">
      <c r="A192" s="188"/>
      <c r="B192" s="190"/>
      <c r="C192" s="257" t="s">
        <v>138</v>
      </c>
      <c r="D192" s="257"/>
      <c r="E192" s="257"/>
      <c r="F192" s="258">
        <f t="shared" si="33"/>
        <v>0</v>
      </c>
      <c r="G192" s="259"/>
      <c r="H192" s="258">
        <f t="shared" si="34"/>
        <v>0</v>
      </c>
      <c r="I192" s="259"/>
      <c r="J192" s="260">
        <f t="shared" si="35"/>
        <v>677.46</v>
      </c>
      <c r="K192" s="261"/>
      <c r="L192" s="262" t="e">
        <f t="shared" si="32"/>
        <v>#DIV/0!</v>
      </c>
      <c r="M192" s="263"/>
      <c r="N192" s="99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7"/>
      <c r="BS192" s="97"/>
      <c r="BT192" s="97"/>
      <c r="BU192" s="97"/>
      <c r="BV192" s="97"/>
      <c r="BW192" s="97"/>
      <c r="BX192" s="97"/>
      <c r="BY192" s="97"/>
      <c r="BZ192" s="97"/>
      <c r="CA192" s="97"/>
      <c r="CB192" s="97"/>
      <c r="CC192" s="97"/>
      <c r="CD192" s="97"/>
      <c r="CE192" s="97"/>
      <c r="CF192" s="97"/>
      <c r="CG192" s="97"/>
      <c r="CH192" s="97"/>
      <c r="CI192" s="97"/>
      <c r="CJ192" s="97"/>
      <c r="CK192" s="97"/>
      <c r="CL192" s="97"/>
      <c r="CM192" s="97"/>
      <c r="CN192" s="97"/>
      <c r="CO192" s="97"/>
      <c r="CP192" s="97"/>
      <c r="CQ192" s="97"/>
      <c r="CR192" s="97"/>
      <c r="CS192" s="97"/>
      <c r="CT192" s="97"/>
      <c r="CU192" s="97"/>
      <c r="CV192" s="97"/>
      <c r="CW192" s="97"/>
      <c r="CX192" s="97"/>
      <c r="CY192" s="97"/>
      <c r="CZ192" s="97"/>
      <c r="DA192" s="97"/>
      <c r="DB192" s="97"/>
      <c r="DC192" s="97"/>
      <c r="DD192" s="97"/>
      <c r="DE192" s="97"/>
      <c r="DF192" s="97"/>
      <c r="DG192" s="97"/>
      <c r="DH192" s="97"/>
      <c r="DI192" s="97"/>
      <c r="DJ192" s="97"/>
      <c r="DK192" s="97"/>
      <c r="DL192" s="97"/>
      <c r="DM192" s="97"/>
      <c r="DN192" s="97"/>
      <c r="DO192" s="97"/>
      <c r="DP192" s="97"/>
      <c r="DQ192" s="97"/>
      <c r="DR192" s="97"/>
      <c r="DS192" s="97"/>
      <c r="DT192" s="97"/>
      <c r="DU192" s="97"/>
      <c r="DV192" s="97"/>
      <c r="DW192" s="97"/>
      <c r="DX192" s="97"/>
      <c r="DY192" s="97"/>
      <c r="DZ192" s="97"/>
      <c r="EA192" s="97"/>
      <c r="EB192" s="97"/>
      <c r="EC192" s="97"/>
      <c r="ED192" s="97"/>
      <c r="EE192" s="97"/>
      <c r="EF192" s="97"/>
      <c r="EG192" s="97"/>
      <c r="EH192" s="97"/>
      <c r="EI192" s="97"/>
      <c r="EJ192" s="97"/>
      <c r="EK192" s="97"/>
      <c r="EL192" s="97"/>
      <c r="EM192" s="97"/>
      <c r="EN192" s="97"/>
      <c r="EO192" s="97"/>
      <c r="EP192" s="97"/>
      <c r="EQ192" s="97"/>
      <c r="ER192" s="97"/>
      <c r="ES192" s="97"/>
      <c r="ET192" s="97"/>
      <c r="EU192" s="97"/>
      <c r="EV192" s="97"/>
      <c r="EW192" s="97"/>
      <c r="EX192" s="97"/>
      <c r="EY192" s="97"/>
      <c r="EZ192" s="97"/>
      <c r="FA192" s="97"/>
      <c r="FB192" s="97"/>
      <c r="FC192" s="97"/>
      <c r="FD192" s="97"/>
      <c r="FE192" s="97"/>
      <c r="FF192" s="97"/>
      <c r="FG192" s="97"/>
      <c r="FH192" s="97"/>
      <c r="FI192" s="97"/>
      <c r="FJ192" s="97"/>
      <c r="FK192" s="97"/>
      <c r="FL192" s="97"/>
      <c r="FM192" s="97"/>
      <c r="FN192" s="97"/>
      <c r="FO192" s="97"/>
      <c r="FP192" s="97"/>
      <c r="FQ192" s="97"/>
      <c r="FR192" s="97"/>
      <c r="FS192" s="97"/>
      <c r="FT192" s="97"/>
      <c r="FU192" s="97"/>
      <c r="FV192" s="97"/>
      <c r="FW192" s="97"/>
      <c r="FX192" s="97"/>
      <c r="FY192" s="97"/>
      <c r="FZ192" s="97"/>
      <c r="GA192" s="97"/>
      <c r="GB192" s="97"/>
      <c r="GC192" s="97"/>
      <c r="GD192" s="97"/>
      <c r="GE192" s="97"/>
      <c r="GF192" s="97"/>
      <c r="GG192" s="97"/>
      <c r="GH192" s="97"/>
      <c r="GI192" s="97"/>
      <c r="GJ192" s="97"/>
      <c r="GK192" s="97"/>
      <c r="GL192" s="97"/>
      <c r="GM192" s="97"/>
      <c r="GN192" s="97"/>
      <c r="GO192" s="97"/>
      <c r="GP192" s="97"/>
      <c r="GQ192" s="97"/>
      <c r="GR192" s="97"/>
      <c r="GS192" s="97"/>
      <c r="GT192" s="97"/>
      <c r="GU192" s="97"/>
      <c r="GV192" s="97"/>
      <c r="GW192" s="97"/>
      <c r="GX192" s="97"/>
      <c r="GY192" s="97"/>
      <c r="GZ192" s="97"/>
      <c r="HA192" s="97"/>
      <c r="HB192" s="97"/>
      <c r="HC192" s="97"/>
      <c r="HD192" s="97"/>
      <c r="HE192" s="97"/>
      <c r="HF192" s="97"/>
      <c r="HG192" s="97"/>
      <c r="HH192" s="97"/>
      <c r="HI192" s="97"/>
      <c r="HJ192" s="97"/>
      <c r="HK192" s="97"/>
      <c r="HL192" s="97"/>
      <c r="HM192" s="97"/>
      <c r="HN192" s="97"/>
      <c r="HO192" s="97"/>
      <c r="HP192" s="97"/>
      <c r="HQ192" s="97"/>
      <c r="HR192" s="97"/>
      <c r="HS192" s="97"/>
      <c r="HT192" s="97"/>
      <c r="HU192" s="97"/>
      <c r="HV192" s="97"/>
      <c r="HW192" s="97"/>
      <c r="HX192" s="97"/>
      <c r="HY192" s="97"/>
      <c r="HZ192" s="97"/>
      <c r="IA192" s="97"/>
    </row>
    <row r="193" spans="1:235" ht="18" customHeight="1" x14ac:dyDescent="0.25">
      <c r="A193" s="181"/>
      <c r="B193" s="265" t="s">
        <v>325</v>
      </c>
      <c r="C193" s="314"/>
      <c r="D193" s="314"/>
      <c r="E193" s="314"/>
      <c r="F193" s="266">
        <f t="shared" si="33"/>
        <v>0</v>
      </c>
      <c r="G193" s="266"/>
      <c r="H193" s="266">
        <f t="shared" si="34"/>
        <v>0</v>
      </c>
      <c r="I193" s="266"/>
      <c r="J193" s="267">
        <f t="shared" si="35"/>
        <v>677.46</v>
      </c>
      <c r="K193" s="267"/>
      <c r="L193" s="309" t="e">
        <f t="shared" si="32"/>
        <v>#DIV/0!</v>
      </c>
      <c r="M193" s="309"/>
      <c r="N193" s="116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  <c r="BJ193" s="94"/>
      <c r="BK193" s="94"/>
      <c r="BL193" s="94"/>
      <c r="BM193" s="94"/>
      <c r="BN193" s="94"/>
      <c r="BO193" s="94"/>
      <c r="BP193" s="94"/>
      <c r="BQ193" s="94"/>
      <c r="BR193" s="94"/>
      <c r="BS193" s="94"/>
      <c r="BT193" s="94"/>
      <c r="BU193" s="94"/>
      <c r="BV193" s="94"/>
      <c r="BW193" s="94"/>
      <c r="BX193" s="94"/>
      <c r="BY193" s="94"/>
      <c r="BZ193" s="94"/>
      <c r="CA193" s="94"/>
      <c r="CB193" s="94"/>
      <c r="CC193" s="94"/>
      <c r="CD193" s="94"/>
      <c r="CE193" s="94"/>
      <c r="CF193" s="94"/>
      <c r="CG193" s="94"/>
      <c r="CH193" s="94"/>
      <c r="CI193" s="94"/>
      <c r="CJ193" s="94"/>
      <c r="CK193" s="94"/>
      <c r="CL193" s="94"/>
      <c r="CM193" s="94"/>
      <c r="CN193" s="94"/>
      <c r="CO193" s="94"/>
      <c r="CP193" s="94"/>
      <c r="CQ193" s="94"/>
      <c r="CR193" s="94"/>
      <c r="CS193" s="94"/>
      <c r="CT193" s="94"/>
      <c r="CU193" s="94"/>
      <c r="CV193" s="94"/>
      <c r="CW193" s="94"/>
      <c r="CX193" s="94"/>
      <c r="CY193" s="94"/>
      <c r="CZ193" s="94"/>
      <c r="DA193" s="94"/>
      <c r="DB193" s="94"/>
      <c r="DC193" s="94"/>
      <c r="DD193" s="94"/>
      <c r="DE193" s="94"/>
      <c r="DF193" s="94"/>
      <c r="DG193" s="94"/>
      <c r="DH193" s="94"/>
      <c r="DI193" s="94"/>
      <c r="DJ193" s="94"/>
      <c r="DK193" s="94"/>
      <c r="DL193" s="94"/>
      <c r="DM193" s="94"/>
      <c r="DN193" s="94"/>
      <c r="DO193" s="94"/>
      <c r="DP193" s="94"/>
      <c r="DQ193" s="94"/>
      <c r="DR193" s="94"/>
      <c r="DS193" s="94"/>
      <c r="DT193" s="94"/>
      <c r="DU193" s="94"/>
      <c r="DV193" s="94"/>
      <c r="DW193" s="94"/>
      <c r="DX193" s="94"/>
      <c r="DY193" s="94"/>
      <c r="DZ193" s="94"/>
      <c r="EA193" s="94"/>
      <c r="EB193" s="94"/>
      <c r="EC193" s="94"/>
      <c r="ED193" s="94"/>
      <c r="EE193" s="94"/>
      <c r="EF193" s="94"/>
      <c r="EG193" s="94"/>
      <c r="EH193" s="94"/>
      <c r="EI193" s="94"/>
      <c r="EJ193" s="94"/>
      <c r="EK193" s="94"/>
      <c r="EL193" s="94"/>
      <c r="EM193" s="94"/>
      <c r="EN193" s="94"/>
      <c r="EO193" s="94"/>
      <c r="EP193" s="94"/>
      <c r="EQ193" s="94"/>
      <c r="ER193" s="94"/>
      <c r="ES193" s="94"/>
      <c r="ET193" s="94"/>
      <c r="EU193" s="94"/>
      <c r="EV193" s="94"/>
      <c r="EW193" s="94"/>
      <c r="EX193" s="94"/>
      <c r="EY193" s="94"/>
      <c r="EZ193" s="94"/>
      <c r="FA193" s="94"/>
      <c r="FB193" s="94"/>
      <c r="FC193" s="94"/>
      <c r="FD193" s="94"/>
      <c r="FE193" s="94"/>
      <c r="FF193" s="94"/>
      <c r="FG193" s="94"/>
      <c r="FH193" s="94"/>
      <c r="FI193" s="94"/>
      <c r="FJ193" s="94"/>
      <c r="FK193" s="94"/>
      <c r="FL193" s="94"/>
      <c r="FM193" s="94"/>
      <c r="FN193" s="94"/>
      <c r="FO193" s="94"/>
      <c r="FP193" s="94"/>
      <c r="FQ193" s="94"/>
      <c r="FR193" s="94"/>
      <c r="FS193" s="94"/>
      <c r="FT193" s="94"/>
      <c r="FU193" s="94"/>
      <c r="FV193" s="94"/>
      <c r="FW193" s="94"/>
      <c r="FX193" s="94"/>
      <c r="FY193" s="94"/>
      <c r="FZ193" s="94"/>
      <c r="GA193" s="94"/>
      <c r="GB193" s="94"/>
      <c r="GC193" s="94"/>
      <c r="GD193" s="94"/>
      <c r="GE193" s="94"/>
      <c r="GF193" s="94"/>
      <c r="GG193" s="94"/>
      <c r="GH193" s="94"/>
      <c r="GI193" s="94"/>
      <c r="GJ193" s="94"/>
      <c r="GK193" s="94"/>
      <c r="GL193" s="94"/>
      <c r="GM193" s="94"/>
      <c r="GN193" s="94"/>
      <c r="GO193" s="94"/>
      <c r="GP193" s="94"/>
      <c r="GQ193" s="94"/>
      <c r="GR193" s="94"/>
      <c r="GS193" s="94"/>
      <c r="GT193" s="94"/>
      <c r="GU193" s="94"/>
      <c r="GV193" s="94"/>
      <c r="GW193" s="94"/>
      <c r="GX193" s="94"/>
      <c r="GY193" s="94"/>
      <c r="GZ193" s="94"/>
      <c r="HA193" s="94"/>
      <c r="HB193" s="94"/>
      <c r="HC193" s="94"/>
      <c r="HD193" s="94"/>
      <c r="HE193" s="94"/>
      <c r="HF193" s="94"/>
      <c r="HG193" s="94"/>
      <c r="HH193" s="94"/>
      <c r="HI193" s="94"/>
      <c r="HJ193" s="94"/>
      <c r="HK193" s="94"/>
      <c r="HL193" s="94"/>
      <c r="HM193" s="94"/>
      <c r="HN193" s="94"/>
      <c r="HO193" s="94"/>
      <c r="HP193" s="94"/>
      <c r="HQ193" s="94"/>
      <c r="HR193" s="94"/>
      <c r="HS193" s="94"/>
      <c r="HT193" s="94"/>
      <c r="HU193" s="94"/>
      <c r="HV193" s="94"/>
      <c r="HW193" s="94"/>
      <c r="HX193" s="94"/>
      <c r="HY193" s="94"/>
      <c r="HZ193" s="94"/>
      <c r="IA193" s="94"/>
    </row>
    <row r="194" spans="1:235" ht="18" customHeight="1" x14ac:dyDescent="0.25">
      <c r="A194" s="181"/>
      <c r="B194" s="270" t="s">
        <v>162</v>
      </c>
      <c r="C194" s="270"/>
      <c r="D194" s="270"/>
      <c r="E194" s="270"/>
      <c r="F194" s="271">
        <f t="shared" si="33"/>
        <v>0</v>
      </c>
      <c r="G194" s="271"/>
      <c r="H194" s="271">
        <f t="shared" si="34"/>
        <v>0</v>
      </c>
      <c r="I194" s="271"/>
      <c r="J194" s="272">
        <f t="shared" si="35"/>
        <v>677.46</v>
      </c>
      <c r="K194" s="272"/>
      <c r="L194" s="273" t="e">
        <f t="shared" si="32"/>
        <v>#DIV/0!</v>
      </c>
      <c r="M194" s="273"/>
      <c r="N194" s="116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  <c r="BJ194" s="94"/>
      <c r="BK194" s="94"/>
      <c r="BL194" s="94"/>
      <c r="BM194" s="94"/>
      <c r="BN194" s="94"/>
      <c r="BO194" s="94"/>
      <c r="BP194" s="94"/>
      <c r="BQ194" s="94"/>
      <c r="BR194" s="94"/>
      <c r="BS194" s="94"/>
      <c r="BT194" s="94"/>
      <c r="BU194" s="94"/>
      <c r="BV194" s="94"/>
      <c r="BW194" s="94"/>
      <c r="BX194" s="94"/>
      <c r="BY194" s="94"/>
      <c r="BZ194" s="94"/>
      <c r="CA194" s="94"/>
      <c r="CB194" s="94"/>
      <c r="CC194" s="94"/>
      <c r="CD194" s="94"/>
      <c r="CE194" s="94"/>
      <c r="CF194" s="94"/>
      <c r="CG194" s="94"/>
      <c r="CH194" s="94"/>
      <c r="CI194" s="94"/>
      <c r="CJ194" s="94"/>
      <c r="CK194" s="94"/>
      <c r="CL194" s="94"/>
      <c r="CM194" s="94"/>
      <c r="CN194" s="94"/>
      <c r="CO194" s="94"/>
      <c r="CP194" s="94"/>
      <c r="CQ194" s="94"/>
      <c r="CR194" s="94"/>
      <c r="CS194" s="94"/>
      <c r="CT194" s="94"/>
      <c r="CU194" s="94"/>
      <c r="CV194" s="94"/>
      <c r="CW194" s="94"/>
      <c r="CX194" s="94"/>
      <c r="CY194" s="94"/>
      <c r="CZ194" s="94"/>
      <c r="DA194" s="94"/>
      <c r="DB194" s="94"/>
      <c r="DC194" s="94"/>
      <c r="DD194" s="94"/>
      <c r="DE194" s="94"/>
      <c r="DF194" s="94"/>
      <c r="DG194" s="94"/>
      <c r="DH194" s="94"/>
      <c r="DI194" s="94"/>
      <c r="DJ194" s="94"/>
      <c r="DK194" s="94"/>
      <c r="DL194" s="94"/>
      <c r="DM194" s="94"/>
      <c r="DN194" s="94"/>
      <c r="DO194" s="94"/>
      <c r="DP194" s="94"/>
      <c r="DQ194" s="94"/>
      <c r="DR194" s="94"/>
      <c r="DS194" s="94"/>
      <c r="DT194" s="94"/>
      <c r="DU194" s="94"/>
      <c r="DV194" s="94"/>
      <c r="DW194" s="94"/>
      <c r="DX194" s="94"/>
      <c r="DY194" s="94"/>
      <c r="DZ194" s="94"/>
      <c r="EA194" s="94"/>
      <c r="EB194" s="94"/>
      <c r="EC194" s="94"/>
      <c r="ED194" s="94"/>
      <c r="EE194" s="94"/>
      <c r="EF194" s="94"/>
      <c r="EG194" s="94"/>
      <c r="EH194" s="94"/>
      <c r="EI194" s="94"/>
      <c r="EJ194" s="94"/>
      <c r="EK194" s="94"/>
      <c r="EL194" s="94"/>
      <c r="EM194" s="94"/>
      <c r="EN194" s="94"/>
      <c r="EO194" s="94"/>
      <c r="EP194" s="94"/>
      <c r="EQ194" s="94"/>
      <c r="ER194" s="94"/>
      <c r="ES194" s="94"/>
      <c r="ET194" s="94"/>
      <c r="EU194" s="94"/>
      <c r="EV194" s="94"/>
      <c r="EW194" s="94"/>
      <c r="EX194" s="94"/>
      <c r="EY194" s="94"/>
      <c r="EZ194" s="94"/>
      <c r="FA194" s="94"/>
      <c r="FB194" s="94"/>
      <c r="FC194" s="94"/>
      <c r="FD194" s="94"/>
      <c r="FE194" s="94"/>
      <c r="FF194" s="94"/>
      <c r="FG194" s="94"/>
      <c r="FH194" s="94"/>
      <c r="FI194" s="94"/>
      <c r="FJ194" s="94"/>
      <c r="FK194" s="94"/>
      <c r="FL194" s="94"/>
      <c r="FM194" s="94"/>
      <c r="FN194" s="94"/>
      <c r="FO194" s="94"/>
      <c r="FP194" s="94"/>
      <c r="FQ194" s="94"/>
      <c r="FR194" s="94"/>
      <c r="FS194" s="94"/>
      <c r="FT194" s="94"/>
      <c r="FU194" s="94"/>
      <c r="FV194" s="94"/>
      <c r="FW194" s="94"/>
      <c r="FX194" s="94"/>
      <c r="FY194" s="94"/>
      <c r="FZ194" s="94"/>
      <c r="GA194" s="94"/>
      <c r="GB194" s="94"/>
      <c r="GC194" s="94"/>
      <c r="GD194" s="94"/>
      <c r="GE194" s="94"/>
      <c r="GF194" s="94"/>
      <c r="GG194" s="94"/>
      <c r="GH194" s="94"/>
      <c r="GI194" s="94"/>
      <c r="GJ194" s="94"/>
      <c r="GK194" s="94"/>
      <c r="GL194" s="94"/>
      <c r="GM194" s="94"/>
      <c r="GN194" s="94"/>
      <c r="GO194" s="94"/>
      <c r="GP194" s="94"/>
      <c r="GQ194" s="94"/>
      <c r="GR194" s="94"/>
      <c r="GS194" s="94"/>
      <c r="GT194" s="94"/>
      <c r="GU194" s="94"/>
      <c r="GV194" s="94"/>
      <c r="GW194" s="94"/>
      <c r="GX194" s="94"/>
      <c r="GY194" s="94"/>
      <c r="GZ194" s="94"/>
      <c r="HA194" s="94"/>
      <c r="HB194" s="94"/>
      <c r="HC194" s="94"/>
      <c r="HD194" s="94"/>
      <c r="HE194" s="94"/>
      <c r="HF194" s="94"/>
      <c r="HG194" s="94"/>
      <c r="HH194" s="94"/>
      <c r="HI194" s="94"/>
      <c r="HJ194" s="94"/>
      <c r="HK194" s="94"/>
      <c r="HL194" s="94"/>
      <c r="HM194" s="94"/>
      <c r="HN194" s="94"/>
      <c r="HO194" s="94"/>
      <c r="HP194" s="94"/>
      <c r="HQ194" s="94"/>
      <c r="HR194" s="94"/>
      <c r="HS194" s="94"/>
      <c r="HT194" s="94"/>
      <c r="HU194" s="94"/>
      <c r="HV194" s="94"/>
      <c r="HW194" s="94"/>
      <c r="HX194" s="94"/>
      <c r="HY194" s="94"/>
      <c r="HZ194" s="94"/>
      <c r="IA194" s="94"/>
    </row>
    <row r="195" spans="1:235" ht="18" customHeight="1" x14ac:dyDescent="0.25">
      <c r="A195" s="181"/>
      <c r="B195" s="275" t="s">
        <v>336</v>
      </c>
      <c r="C195" s="275"/>
      <c r="D195" s="275"/>
      <c r="E195" s="275"/>
      <c r="F195" s="276">
        <f t="shared" si="33"/>
        <v>0</v>
      </c>
      <c r="G195" s="276"/>
      <c r="H195" s="276">
        <f t="shared" si="34"/>
        <v>0</v>
      </c>
      <c r="I195" s="276"/>
      <c r="J195" s="277">
        <f t="shared" si="35"/>
        <v>677.46</v>
      </c>
      <c r="K195" s="277"/>
      <c r="L195" s="278" t="e">
        <f t="shared" si="32"/>
        <v>#DIV/0!</v>
      </c>
      <c r="M195" s="278"/>
      <c r="N195" s="116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  <c r="BJ195" s="94"/>
      <c r="BK195" s="94"/>
      <c r="BL195" s="94"/>
      <c r="BM195" s="94"/>
      <c r="BN195" s="94"/>
      <c r="BO195" s="94"/>
      <c r="BP195" s="94"/>
      <c r="BQ195" s="94"/>
      <c r="BR195" s="94"/>
      <c r="BS195" s="94"/>
      <c r="BT195" s="94"/>
      <c r="BU195" s="94"/>
      <c r="BV195" s="94"/>
      <c r="BW195" s="94"/>
      <c r="BX195" s="94"/>
      <c r="BY195" s="94"/>
      <c r="BZ195" s="94"/>
      <c r="CA195" s="94"/>
      <c r="CB195" s="94"/>
      <c r="CC195" s="94"/>
      <c r="CD195" s="94"/>
      <c r="CE195" s="94"/>
      <c r="CF195" s="94"/>
      <c r="CG195" s="94"/>
      <c r="CH195" s="94"/>
      <c r="CI195" s="94"/>
      <c r="CJ195" s="94"/>
      <c r="CK195" s="94"/>
      <c r="CL195" s="94"/>
      <c r="CM195" s="94"/>
      <c r="CN195" s="94"/>
      <c r="CO195" s="94"/>
      <c r="CP195" s="94"/>
      <c r="CQ195" s="94"/>
      <c r="CR195" s="94"/>
      <c r="CS195" s="94"/>
      <c r="CT195" s="94"/>
      <c r="CU195" s="94"/>
      <c r="CV195" s="94"/>
      <c r="CW195" s="94"/>
      <c r="CX195" s="94"/>
      <c r="CY195" s="94"/>
      <c r="CZ195" s="94"/>
      <c r="DA195" s="94"/>
      <c r="DB195" s="94"/>
      <c r="DC195" s="94"/>
      <c r="DD195" s="94"/>
      <c r="DE195" s="94"/>
      <c r="DF195" s="94"/>
      <c r="DG195" s="94"/>
      <c r="DH195" s="94"/>
      <c r="DI195" s="94"/>
      <c r="DJ195" s="94"/>
      <c r="DK195" s="94"/>
      <c r="DL195" s="94"/>
      <c r="DM195" s="94"/>
      <c r="DN195" s="94"/>
      <c r="DO195" s="94"/>
      <c r="DP195" s="94"/>
      <c r="DQ195" s="94"/>
      <c r="DR195" s="94"/>
      <c r="DS195" s="94"/>
      <c r="DT195" s="94"/>
      <c r="DU195" s="94"/>
      <c r="DV195" s="94"/>
      <c r="DW195" s="94"/>
      <c r="DX195" s="94"/>
      <c r="DY195" s="94"/>
      <c r="DZ195" s="94"/>
      <c r="EA195" s="94"/>
      <c r="EB195" s="94"/>
      <c r="EC195" s="94"/>
      <c r="ED195" s="94"/>
      <c r="EE195" s="94"/>
      <c r="EF195" s="94"/>
      <c r="EG195" s="94"/>
      <c r="EH195" s="94"/>
      <c r="EI195" s="94"/>
      <c r="EJ195" s="94"/>
      <c r="EK195" s="94"/>
      <c r="EL195" s="94"/>
      <c r="EM195" s="94"/>
      <c r="EN195" s="94"/>
      <c r="EO195" s="94"/>
      <c r="EP195" s="94"/>
      <c r="EQ195" s="94"/>
      <c r="ER195" s="94"/>
      <c r="ES195" s="94"/>
      <c r="ET195" s="94"/>
      <c r="EU195" s="94"/>
      <c r="EV195" s="94"/>
      <c r="EW195" s="94"/>
      <c r="EX195" s="94"/>
      <c r="EY195" s="94"/>
      <c r="EZ195" s="94"/>
      <c r="FA195" s="94"/>
      <c r="FB195" s="94"/>
      <c r="FC195" s="94"/>
      <c r="FD195" s="94"/>
      <c r="FE195" s="94"/>
      <c r="FF195" s="94"/>
      <c r="FG195" s="94"/>
      <c r="FH195" s="94"/>
      <c r="FI195" s="94"/>
      <c r="FJ195" s="94"/>
      <c r="FK195" s="94"/>
      <c r="FL195" s="94"/>
      <c r="FM195" s="94"/>
      <c r="FN195" s="94"/>
      <c r="FO195" s="94"/>
      <c r="FP195" s="94"/>
      <c r="FQ195" s="94"/>
      <c r="FR195" s="94"/>
      <c r="FS195" s="94"/>
      <c r="FT195" s="94"/>
      <c r="FU195" s="94"/>
      <c r="FV195" s="94"/>
      <c r="FW195" s="94"/>
      <c r="FX195" s="94"/>
      <c r="FY195" s="94"/>
      <c r="FZ195" s="94"/>
      <c r="GA195" s="94"/>
      <c r="GB195" s="94"/>
      <c r="GC195" s="94"/>
      <c r="GD195" s="94"/>
      <c r="GE195" s="94"/>
      <c r="GF195" s="94"/>
      <c r="GG195" s="94"/>
      <c r="GH195" s="94"/>
      <c r="GI195" s="94"/>
      <c r="GJ195" s="94"/>
      <c r="GK195" s="94"/>
      <c r="GL195" s="94"/>
      <c r="GM195" s="94"/>
      <c r="GN195" s="94"/>
      <c r="GO195" s="94"/>
      <c r="GP195" s="94"/>
      <c r="GQ195" s="94"/>
      <c r="GR195" s="94"/>
      <c r="GS195" s="94"/>
      <c r="GT195" s="94"/>
      <c r="GU195" s="94"/>
      <c r="GV195" s="94"/>
      <c r="GW195" s="94"/>
      <c r="GX195" s="94"/>
      <c r="GY195" s="94"/>
      <c r="GZ195" s="94"/>
      <c r="HA195" s="94"/>
      <c r="HB195" s="94"/>
      <c r="HC195" s="94"/>
      <c r="HD195" s="94"/>
      <c r="HE195" s="94"/>
      <c r="HF195" s="94"/>
      <c r="HG195" s="94"/>
      <c r="HH195" s="94"/>
      <c r="HI195" s="94"/>
      <c r="HJ195" s="94"/>
      <c r="HK195" s="94"/>
      <c r="HL195" s="94"/>
      <c r="HM195" s="94"/>
      <c r="HN195" s="94"/>
      <c r="HO195" s="94"/>
      <c r="HP195" s="94"/>
      <c r="HQ195" s="94"/>
      <c r="HR195" s="94"/>
      <c r="HS195" s="94"/>
      <c r="HT195" s="94"/>
      <c r="HU195" s="94"/>
      <c r="HV195" s="94"/>
      <c r="HW195" s="94"/>
      <c r="HX195" s="94"/>
      <c r="HY195" s="94"/>
      <c r="HZ195" s="94"/>
      <c r="IA195" s="94"/>
    </row>
    <row r="196" spans="1:235" ht="18" customHeight="1" x14ac:dyDescent="0.25">
      <c r="A196" s="222"/>
      <c r="B196" s="244" t="s">
        <v>272</v>
      </c>
      <c r="C196" s="244"/>
      <c r="D196" s="244"/>
      <c r="E196" s="244"/>
      <c r="F196" s="245">
        <f>F165+F175+F185+F195</f>
        <v>142038</v>
      </c>
      <c r="G196" s="245"/>
      <c r="H196" s="245">
        <f t="shared" ref="H196" si="36">H165+H175+H185+H195</f>
        <v>142038</v>
      </c>
      <c r="I196" s="245"/>
      <c r="J196" s="245">
        <f t="shared" ref="J196" si="37">J165+J175+J185+J195</f>
        <v>88241.58</v>
      </c>
      <c r="K196" s="245"/>
      <c r="L196" s="247">
        <f t="shared" si="25"/>
        <v>0.62125332657457866</v>
      </c>
      <c r="M196" s="247"/>
      <c r="N196" s="116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  <c r="BH196" s="94"/>
      <c r="BI196" s="94"/>
      <c r="BJ196" s="94"/>
      <c r="BK196" s="94"/>
      <c r="BL196" s="94"/>
      <c r="BM196" s="94"/>
      <c r="BN196" s="94"/>
      <c r="BO196" s="94"/>
      <c r="BP196" s="94"/>
      <c r="BQ196" s="94"/>
      <c r="BR196" s="94"/>
      <c r="BS196" s="94"/>
      <c r="BT196" s="94"/>
      <c r="BU196" s="94"/>
      <c r="BV196" s="94"/>
      <c r="BW196" s="94"/>
      <c r="BX196" s="94"/>
      <c r="BY196" s="94"/>
      <c r="BZ196" s="94"/>
      <c r="CA196" s="94"/>
      <c r="CB196" s="94"/>
      <c r="CC196" s="94"/>
      <c r="CD196" s="94"/>
      <c r="CE196" s="94"/>
      <c r="CF196" s="94"/>
      <c r="CG196" s="94"/>
      <c r="CH196" s="94"/>
      <c r="CI196" s="94"/>
      <c r="CJ196" s="94"/>
      <c r="CK196" s="94"/>
      <c r="CL196" s="94"/>
      <c r="CM196" s="94"/>
      <c r="CN196" s="94"/>
      <c r="CO196" s="94"/>
      <c r="CP196" s="94"/>
      <c r="CQ196" s="94"/>
      <c r="CR196" s="94"/>
      <c r="CS196" s="94"/>
      <c r="CT196" s="94"/>
      <c r="CU196" s="94"/>
      <c r="CV196" s="94"/>
      <c r="CW196" s="94"/>
      <c r="CX196" s="94"/>
      <c r="CY196" s="94"/>
      <c r="CZ196" s="94"/>
      <c r="DA196" s="94"/>
      <c r="DB196" s="94"/>
      <c r="DC196" s="94"/>
      <c r="DD196" s="94"/>
      <c r="DE196" s="94"/>
      <c r="DF196" s="94"/>
      <c r="DG196" s="94"/>
      <c r="DH196" s="94"/>
      <c r="DI196" s="94"/>
      <c r="DJ196" s="94"/>
      <c r="DK196" s="94"/>
      <c r="DL196" s="94"/>
      <c r="DM196" s="94"/>
      <c r="DN196" s="94"/>
      <c r="DO196" s="94"/>
      <c r="DP196" s="94"/>
      <c r="DQ196" s="94"/>
      <c r="DR196" s="94"/>
      <c r="DS196" s="94"/>
      <c r="DT196" s="94"/>
      <c r="DU196" s="94"/>
      <c r="DV196" s="94"/>
      <c r="DW196" s="94"/>
      <c r="DX196" s="94"/>
      <c r="DY196" s="94"/>
      <c r="DZ196" s="94"/>
      <c r="EA196" s="94"/>
      <c r="EB196" s="94"/>
      <c r="EC196" s="94"/>
      <c r="ED196" s="94"/>
      <c r="EE196" s="94"/>
      <c r="EF196" s="94"/>
      <c r="EG196" s="94"/>
      <c r="EH196" s="94"/>
      <c r="EI196" s="94"/>
      <c r="EJ196" s="94"/>
      <c r="EK196" s="94"/>
      <c r="EL196" s="94"/>
      <c r="EM196" s="94"/>
      <c r="EN196" s="94"/>
      <c r="EO196" s="94"/>
      <c r="EP196" s="94"/>
      <c r="EQ196" s="94"/>
      <c r="ER196" s="94"/>
      <c r="ES196" s="94"/>
      <c r="ET196" s="94"/>
      <c r="EU196" s="94"/>
      <c r="EV196" s="94"/>
      <c r="EW196" s="94"/>
      <c r="EX196" s="94"/>
      <c r="EY196" s="94"/>
      <c r="EZ196" s="94"/>
      <c r="FA196" s="94"/>
      <c r="FB196" s="94"/>
      <c r="FC196" s="94"/>
      <c r="FD196" s="94"/>
      <c r="FE196" s="94"/>
      <c r="FF196" s="94"/>
      <c r="FG196" s="94"/>
      <c r="FH196" s="94"/>
      <c r="FI196" s="94"/>
      <c r="FJ196" s="94"/>
      <c r="FK196" s="94"/>
      <c r="FL196" s="94"/>
      <c r="FM196" s="94"/>
      <c r="FN196" s="94"/>
      <c r="FO196" s="94"/>
      <c r="FP196" s="94"/>
      <c r="FQ196" s="94"/>
      <c r="FR196" s="94"/>
      <c r="FS196" s="94"/>
      <c r="FT196" s="94"/>
      <c r="FU196" s="94"/>
      <c r="FV196" s="94"/>
      <c r="FW196" s="94"/>
      <c r="FX196" s="94"/>
      <c r="FY196" s="94"/>
      <c r="FZ196" s="94"/>
      <c r="GA196" s="94"/>
      <c r="GB196" s="94"/>
      <c r="GC196" s="94"/>
      <c r="GD196" s="94"/>
      <c r="GE196" s="94"/>
      <c r="GF196" s="94"/>
      <c r="GG196" s="94"/>
      <c r="GH196" s="94"/>
      <c r="GI196" s="94"/>
      <c r="GJ196" s="94"/>
      <c r="GK196" s="94"/>
      <c r="GL196" s="94"/>
      <c r="GM196" s="94"/>
      <c r="GN196" s="94"/>
      <c r="GO196" s="94"/>
      <c r="GP196" s="94"/>
      <c r="GQ196" s="94"/>
      <c r="GR196" s="94"/>
      <c r="GS196" s="94"/>
      <c r="GT196" s="94"/>
      <c r="GU196" s="94"/>
      <c r="GV196" s="94"/>
      <c r="GW196" s="94"/>
      <c r="GX196" s="94"/>
      <c r="GY196" s="94"/>
      <c r="GZ196" s="94"/>
      <c r="HA196" s="94"/>
      <c r="HB196" s="94"/>
      <c r="HC196" s="94"/>
      <c r="HD196" s="94"/>
      <c r="HE196" s="94"/>
      <c r="HF196" s="94"/>
      <c r="HG196" s="94"/>
      <c r="HH196" s="94"/>
      <c r="HI196" s="94"/>
      <c r="HJ196" s="94"/>
      <c r="HK196" s="94"/>
      <c r="HL196" s="94"/>
      <c r="HM196" s="94"/>
      <c r="HN196" s="94"/>
      <c r="HO196" s="94"/>
      <c r="HP196" s="94"/>
      <c r="HQ196" s="94"/>
      <c r="HR196" s="94"/>
      <c r="HS196" s="94"/>
      <c r="HT196" s="94"/>
      <c r="HU196" s="94"/>
      <c r="HV196" s="94"/>
      <c r="HW196" s="94"/>
      <c r="HX196" s="94"/>
      <c r="HY196" s="94"/>
      <c r="HZ196" s="94"/>
      <c r="IA196" s="94"/>
    </row>
    <row r="197" spans="1:235" ht="18" customHeight="1" x14ac:dyDescent="0.25">
      <c r="A197" s="129"/>
      <c r="B197" s="119"/>
      <c r="C197" s="119"/>
      <c r="D197" s="119"/>
      <c r="E197" s="119"/>
      <c r="F197" s="134"/>
      <c r="G197" s="134"/>
      <c r="H197" s="134"/>
      <c r="I197" s="134"/>
      <c r="J197" s="134"/>
      <c r="K197" s="134"/>
      <c r="L197" s="130"/>
      <c r="M197" s="130"/>
      <c r="N197" s="116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94"/>
      <c r="BB197" s="94"/>
      <c r="BC197" s="94"/>
      <c r="BD197" s="94"/>
      <c r="BE197" s="94"/>
      <c r="BF197" s="94"/>
      <c r="BG197" s="94"/>
      <c r="BH197" s="94"/>
      <c r="BI197" s="94"/>
      <c r="BJ197" s="94"/>
      <c r="BK197" s="94"/>
      <c r="BL197" s="94"/>
      <c r="BM197" s="94"/>
      <c r="BN197" s="94"/>
      <c r="BO197" s="94"/>
      <c r="BP197" s="94"/>
      <c r="BQ197" s="94"/>
      <c r="BR197" s="94"/>
      <c r="BS197" s="94"/>
      <c r="BT197" s="94"/>
      <c r="BU197" s="94"/>
      <c r="BV197" s="94"/>
      <c r="BW197" s="94"/>
      <c r="BX197" s="94"/>
      <c r="BY197" s="94"/>
      <c r="BZ197" s="94"/>
      <c r="CA197" s="94"/>
      <c r="CB197" s="94"/>
      <c r="CC197" s="94"/>
      <c r="CD197" s="94"/>
      <c r="CE197" s="94"/>
      <c r="CF197" s="94"/>
      <c r="CG197" s="94"/>
      <c r="CH197" s="94"/>
      <c r="CI197" s="94"/>
      <c r="CJ197" s="94"/>
      <c r="CK197" s="94"/>
      <c r="CL197" s="94"/>
      <c r="CM197" s="94"/>
      <c r="CN197" s="94"/>
      <c r="CO197" s="94"/>
      <c r="CP197" s="94"/>
      <c r="CQ197" s="94"/>
      <c r="CR197" s="94"/>
      <c r="CS197" s="94"/>
      <c r="CT197" s="94"/>
      <c r="CU197" s="94"/>
      <c r="CV197" s="94"/>
      <c r="CW197" s="94"/>
      <c r="CX197" s="94"/>
      <c r="CY197" s="94"/>
      <c r="CZ197" s="94"/>
      <c r="DA197" s="94"/>
      <c r="DB197" s="94"/>
      <c r="DC197" s="94"/>
      <c r="DD197" s="94"/>
      <c r="DE197" s="94"/>
      <c r="DF197" s="94"/>
      <c r="DG197" s="94"/>
      <c r="DH197" s="94"/>
      <c r="DI197" s="94"/>
      <c r="DJ197" s="94"/>
      <c r="DK197" s="94"/>
      <c r="DL197" s="94"/>
      <c r="DM197" s="94"/>
      <c r="DN197" s="94"/>
      <c r="DO197" s="94"/>
      <c r="DP197" s="94"/>
      <c r="DQ197" s="94"/>
      <c r="DR197" s="94"/>
      <c r="DS197" s="94"/>
      <c r="DT197" s="94"/>
      <c r="DU197" s="94"/>
      <c r="DV197" s="94"/>
      <c r="DW197" s="94"/>
      <c r="DX197" s="94"/>
      <c r="DY197" s="94"/>
      <c r="DZ197" s="94"/>
      <c r="EA197" s="94"/>
      <c r="EB197" s="94"/>
      <c r="EC197" s="94"/>
      <c r="ED197" s="94"/>
      <c r="EE197" s="94"/>
      <c r="EF197" s="94"/>
      <c r="EG197" s="94"/>
      <c r="EH197" s="94"/>
      <c r="EI197" s="94"/>
      <c r="EJ197" s="94"/>
      <c r="EK197" s="94"/>
      <c r="EL197" s="94"/>
      <c r="EM197" s="94"/>
      <c r="EN197" s="94"/>
      <c r="EO197" s="94"/>
      <c r="EP197" s="94"/>
      <c r="EQ197" s="94"/>
      <c r="ER197" s="94"/>
      <c r="ES197" s="94"/>
      <c r="ET197" s="94"/>
      <c r="EU197" s="94"/>
      <c r="EV197" s="94"/>
      <c r="EW197" s="94"/>
      <c r="EX197" s="94"/>
      <c r="EY197" s="94"/>
      <c r="EZ197" s="94"/>
      <c r="FA197" s="94"/>
      <c r="FB197" s="94"/>
      <c r="FC197" s="94"/>
      <c r="FD197" s="94"/>
      <c r="FE197" s="94"/>
      <c r="FF197" s="94"/>
      <c r="FG197" s="94"/>
      <c r="FH197" s="94"/>
      <c r="FI197" s="94"/>
      <c r="FJ197" s="94"/>
      <c r="FK197" s="94"/>
      <c r="FL197" s="94"/>
      <c r="FM197" s="94"/>
      <c r="FN197" s="94"/>
      <c r="FO197" s="94"/>
      <c r="FP197" s="94"/>
      <c r="FQ197" s="94"/>
      <c r="FR197" s="94"/>
      <c r="FS197" s="94"/>
      <c r="FT197" s="94"/>
      <c r="FU197" s="94"/>
      <c r="FV197" s="94"/>
      <c r="FW197" s="94"/>
      <c r="FX197" s="94"/>
      <c r="FY197" s="94"/>
      <c r="FZ197" s="94"/>
      <c r="GA197" s="94"/>
      <c r="GB197" s="94"/>
      <c r="GC197" s="94"/>
      <c r="GD197" s="94"/>
      <c r="GE197" s="94"/>
      <c r="GF197" s="94"/>
      <c r="GG197" s="94"/>
      <c r="GH197" s="94"/>
      <c r="GI197" s="94"/>
      <c r="GJ197" s="94"/>
      <c r="GK197" s="94"/>
      <c r="GL197" s="94"/>
      <c r="GM197" s="94"/>
      <c r="GN197" s="94"/>
      <c r="GO197" s="94"/>
      <c r="GP197" s="94"/>
      <c r="GQ197" s="94"/>
      <c r="GR197" s="94"/>
      <c r="GS197" s="94"/>
      <c r="GT197" s="94"/>
      <c r="GU197" s="94"/>
      <c r="GV197" s="94"/>
      <c r="GW197" s="94"/>
      <c r="GX197" s="94"/>
      <c r="GY197" s="94"/>
      <c r="GZ197" s="94"/>
      <c r="HA197" s="94"/>
      <c r="HB197" s="94"/>
      <c r="HC197" s="94"/>
      <c r="HD197" s="94"/>
      <c r="HE197" s="94"/>
      <c r="HF197" s="94"/>
      <c r="HG197" s="94"/>
      <c r="HH197" s="94"/>
      <c r="HI197" s="94"/>
      <c r="HJ197" s="94"/>
      <c r="HK197" s="94"/>
      <c r="HL197" s="94"/>
      <c r="HM197" s="94"/>
      <c r="HN197" s="94"/>
      <c r="HO197" s="94"/>
      <c r="HP197" s="94"/>
      <c r="HQ197" s="94"/>
      <c r="HR197" s="94"/>
      <c r="HS197" s="94"/>
      <c r="HT197" s="94"/>
      <c r="HU197" s="94"/>
      <c r="HV197" s="94"/>
      <c r="HW197" s="94"/>
      <c r="HX197" s="94"/>
      <c r="HY197" s="94"/>
      <c r="HZ197" s="94"/>
      <c r="IA197" s="94"/>
    </row>
    <row r="198" spans="1:235" ht="18" customHeight="1" x14ac:dyDescent="0.25">
      <c r="A198" s="181"/>
      <c r="B198" s="244" t="s">
        <v>337</v>
      </c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96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  <c r="BH198" s="94"/>
      <c r="BI198" s="94"/>
      <c r="BJ198" s="94"/>
      <c r="BK198" s="94"/>
      <c r="BL198" s="94"/>
      <c r="BM198" s="94"/>
      <c r="BN198" s="94"/>
      <c r="BO198" s="94"/>
      <c r="BP198" s="94"/>
      <c r="BQ198" s="94"/>
      <c r="BR198" s="94"/>
      <c r="BS198" s="94"/>
      <c r="BT198" s="94"/>
      <c r="BU198" s="94"/>
      <c r="BV198" s="94"/>
      <c r="BW198" s="94"/>
      <c r="BX198" s="94"/>
      <c r="BY198" s="94"/>
      <c r="BZ198" s="94"/>
      <c r="CA198" s="94"/>
      <c r="CB198" s="94"/>
      <c r="CC198" s="94"/>
      <c r="CD198" s="94"/>
      <c r="CE198" s="94"/>
      <c r="CF198" s="94"/>
      <c r="CG198" s="94"/>
      <c r="CH198" s="94"/>
      <c r="CI198" s="94"/>
      <c r="CJ198" s="94"/>
      <c r="CK198" s="94"/>
      <c r="CL198" s="94"/>
      <c r="CM198" s="94"/>
      <c r="CN198" s="94"/>
      <c r="CO198" s="94"/>
      <c r="CP198" s="94"/>
      <c r="CQ198" s="94"/>
      <c r="CR198" s="94"/>
      <c r="CS198" s="94"/>
      <c r="CT198" s="94"/>
      <c r="CU198" s="94"/>
      <c r="CV198" s="94"/>
      <c r="CW198" s="94"/>
      <c r="CX198" s="94"/>
      <c r="CY198" s="94"/>
      <c r="CZ198" s="94"/>
      <c r="DA198" s="94"/>
      <c r="DB198" s="94"/>
      <c r="DC198" s="94"/>
      <c r="DD198" s="94"/>
      <c r="DE198" s="94"/>
      <c r="DF198" s="94"/>
      <c r="DG198" s="94"/>
      <c r="DH198" s="94"/>
      <c r="DI198" s="94"/>
      <c r="DJ198" s="94"/>
      <c r="DK198" s="94"/>
      <c r="DL198" s="94"/>
      <c r="DM198" s="94"/>
      <c r="DN198" s="94"/>
      <c r="DO198" s="94"/>
      <c r="DP198" s="94"/>
      <c r="DQ198" s="94"/>
      <c r="DR198" s="94"/>
      <c r="DS198" s="94"/>
      <c r="DT198" s="94"/>
      <c r="DU198" s="94"/>
      <c r="DV198" s="94"/>
      <c r="DW198" s="94"/>
      <c r="DX198" s="94"/>
      <c r="DY198" s="94"/>
      <c r="DZ198" s="94"/>
      <c r="EA198" s="94"/>
      <c r="EB198" s="94"/>
      <c r="EC198" s="94"/>
      <c r="ED198" s="94"/>
      <c r="EE198" s="94"/>
      <c r="EF198" s="94"/>
      <c r="EG198" s="94"/>
      <c r="EH198" s="94"/>
      <c r="EI198" s="94"/>
      <c r="EJ198" s="94"/>
      <c r="EK198" s="94"/>
      <c r="EL198" s="94"/>
      <c r="EM198" s="94"/>
      <c r="EN198" s="94"/>
      <c r="EO198" s="94"/>
      <c r="EP198" s="94"/>
      <c r="EQ198" s="94"/>
      <c r="ER198" s="94"/>
      <c r="ES198" s="94"/>
      <c r="ET198" s="94"/>
      <c r="EU198" s="94"/>
      <c r="EV198" s="94"/>
      <c r="EW198" s="94"/>
      <c r="EX198" s="94"/>
      <c r="EY198" s="94"/>
      <c r="EZ198" s="94"/>
      <c r="FA198" s="94"/>
      <c r="FB198" s="94"/>
      <c r="FC198" s="94"/>
      <c r="FD198" s="94"/>
      <c r="FE198" s="94"/>
      <c r="FF198" s="94"/>
      <c r="FG198" s="94"/>
      <c r="FH198" s="94"/>
      <c r="FI198" s="94"/>
      <c r="FJ198" s="94"/>
      <c r="FK198" s="94"/>
      <c r="FL198" s="94"/>
      <c r="FM198" s="94"/>
      <c r="FN198" s="94"/>
      <c r="FO198" s="94"/>
      <c r="FP198" s="94"/>
      <c r="FQ198" s="94"/>
      <c r="FR198" s="94"/>
      <c r="FS198" s="94"/>
      <c r="FT198" s="94"/>
      <c r="FU198" s="94"/>
      <c r="FV198" s="94"/>
      <c r="FW198" s="94"/>
      <c r="FX198" s="94"/>
      <c r="FY198" s="94"/>
      <c r="FZ198" s="94"/>
      <c r="GA198" s="94"/>
      <c r="GB198" s="94"/>
      <c r="GC198" s="94"/>
      <c r="GD198" s="94"/>
      <c r="GE198" s="94"/>
      <c r="GF198" s="94"/>
      <c r="GG198" s="94"/>
      <c r="GH198" s="94"/>
      <c r="GI198" s="94"/>
      <c r="GJ198" s="94"/>
      <c r="GK198" s="94"/>
      <c r="GL198" s="94"/>
      <c r="GM198" s="94"/>
      <c r="GN198" s="94"/>
      <c r="GO198" s="94"/>
      <c r="GP198" s="94"/>
      <c r="GQ198" s="94"/>
      <c r="GR198" s="94"/>
      <c r="GS198" s="94"/>
      <c r="GT198" s="94"/>
      <c r="GU198" s="94"/>
      <c r="GV198" s="94"/>
      <c r="GW198" s="94"/>
      <c r="GX198" s="94"/>
      <c r="GY198" s="94"/>
      <c r="GZ198" s="94"/>
      <c r="HA198" s="94"/>
      <c r="HB198" s="94"/>
      <c r="HC198" s="94"/>
      <c r="HD198" s="94"/>
      <c r="HE198" s="94"/>
      <c r="HF198" s="94"/>
      <c r="HG198" s="94"/>
      <c r="HH198" s="94"/>
      <c r="HI198" s="94"/>
      <c r="HJ198" s="94"/>
      <c r="HK198" s="94"/>
      <c r="HL198" s="94"/>
      <c r="HM198" s="94"/>
      <c r="HN198" s="94"/>
      <c r="HO198" s="94"/>
      <c r="HP198" s="94"/>
      <c r="HQ198" s="94"/>
      <c r="HR198" s="94"/>
      <c r="HS198" s="94"/>
      <c r="HT198" s="94"/>
      <c r="HU198" s="94"/>
      <c r="HV198" s="94"/>
      <c r="HW198" s="94"/>
      <c r="HX198" s="94"/>
      <c r="HY198" s="94"/>
      <c r="HZ198" s="94"/>
      <c r="IA198" s="94"/>
    </row>
    <row r="199" spans="1:235" ht="18" customHeight="1" x14ac:dyDescent="0.25">
      <c r="A199" s="181"/>
      <c r="B199" s="275" t="s">
        <v>338</v>
      </c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96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  <c r="BH199" s="94"/>
      <c r="BI199" s="94"/>
      <c r="BJ199" s="94"/>
      <c r="BK199" s="94"/>
      <c r="BL199" s="94"/>
      <c r="BM199" s="94"/>
      <c r="BN199" s="94"/>
      <c r="BO199" s="94"/>
      <c r="BP199" s="94"/>
      <c r="BQ199" s="94"/>
      <c r="BR199" s="94"/>
      <c r="BS199" s="94"/>
      <c r="BT199" s="94"/>
      <c r="BU199" s="94"/>
      <c r="BV199" s="94"/>
      <c r="BW199" s="94"/>
      <c r="BX199" s="94"/>
      <c r="BY199" s="94"/>
      <c r="BZ199" s="94"/>
      <c r="CA199" s="94"/>
      <c r="CB199" s="94"/>
      <c r="CC199" s="94"/>
      <c r="CD199" s="94"/>
      <c r="CE199" s="94"/>
      <c r="CF199" s="94"/>
      <c r="CG199" s="94"/>
      <c r="CH199" s="94"/>
      <c r="CI199" s="94"/>
      <c r="CJ199" s="94"/>
      <c r="CK199" s="94"/>
      <c r="CL199" s="94"/>
      <c r="CM199" s="94"/>
      <c r="CN199" s="94"/>
      <c r="CO199" s="94"/>
      <c r="CP199" s="94"/>
      <c r="CQ199" s="94"/>
      <c r="CR199" s="94"/>
      <c r="CS199" s="94"/>
      <c r="CT199" s="94"/>
      <c r="CU199" s="94"/>
      <c r="CV199" s="94"/>
      <c r="CW199" s="94"/>
      <c r="CX199" s="94"/>
      <c r="CY199" s="94"/>
      <c r="CZ199" s="94"/>
      <c r="DA199" s="94"/>
      <c r="DB199" s="94"/>
      <c r="DC199" s="94"/>
      <c r="DD199" s="94"/>
      <c r="DE199" s="94"/>
      <c r="DF199" s="94"/>
      <c r="DG199" s="94"/>
      <c r="DH199" s="94"/>
      <c r="DI199" s="94"/>
      <c r="DJ199" s="94"/>
      <c r="DK199" s="94"/>
      <c r="DL199" s="94"/>
      <c r="DM199" s="94"/>
      <c r="DN199" s="94"/>
      <c r="DO199" s="94"/>
      <c r="DP199" s="94"/>
      <c r="DQ199" s="94"/>
      <c r="DR199" s="94"/>
      <c r="DS199" s="94"/>
      <c r="DT199" s="94"/>
      <c r="DU199" s="94"/>
      <c r="DV199" s="94"/>
      <c r="DW199" s="94"/>
      <c r="DX199" s="94"/>
      <c r="DY199" s="94"/>
      <c r="DZ199" s="94"/>
      <c r="EA199" s="94"/>
      <c r="EB199" s="94"/>
      <c r="EC199" s="94"/>
      <c r="ED199" s="94"/>
      <c r="EE199" s="94"/>
      <c r="EF199" s="94"/>
      <c r="EG199" s="94"/>
      <c r="EH199" s="94"/>
      <c r="EI199" s="94"/>
      <c r="EJ199" s="94"/>
      <c r="EK199" s="94"/>
      <c r="EL199" s="94"/>
      <c r="EM199" s="94"/>
      <c r="EN199" s="94"/>
      <c r="EO199" s="94"/>
      <c r="EP199" s="94"/>
      <c r="EQ199" s="94"/>
      <c r="ER199" s="94"/>
      <c r="ES199" s="94"/>
      <c r="ET199" s="94"/>
      <c r="EU199" s="94"/>
      <c r="EV199" s="94"/>
      <c r="EW199" s="94"/>
      <c r="EX199" s="94"/>
      <c r="EY199" s="94"/>
      <c r="EZ199" s="94"/>
      <c r="FA199" s="94"/>
      <c r="FB199" s="94"/>
      <c r="FC199" s="94"/>
      <c r="FD199" s="94"/>
      <c r="FE199" s="94"/>
      <c r="FF199" s="94"/>
      <c r="FG199" s="94"/>
      <c r="FH199" s="94"/>
      <c r="FI199" s="94"/>
      <c r="FJ199" s="94"/>
      <c r="FK199" s="94"/>
      <c r="FL199" s="94"/>
      <c r="FM199" s="94"/>
      <c r="FN199" s="94"/>
      <c r="FO199" s="94"/>
      <c r="FP199" s="94"/>
      <c r="FQ199" s="94"/>
      <c r="FR199" s="94"/>
      <c r="FS199" s="94"/>
      <c r="FT199" s="94"/>
      <c r="FU199" s="94"/>
      <c r="FV199" s="94"/>
      <c r="FW199" s="94"/>
      <c r="FX199" s="94"/>
      <c r="FY199" s="94"/>
      <c r="FZ199" s="94"/>
      <c r="GA199" s="94"/>
      <c r="GB199" s="94"/>
      <c r="GC199" s="94"/>
      <c r="GD199" s="94"/>
      <c r="GE199" s="94"/>
      <c r="GF199" s="94"/>
      <c r="GG199" s="94"/>
      <c r="GH199" s="94"/>
      <c r="GI199" s="94"/>
      <c r="GJ199" s="94"/>
      <c r="GK199" s="94"/>
      <c r="GL199" s="94"/>
      <c r="GM199" s="94"/>
      <c r="GN199" s="94"/>
      <c r="GO199" s="94"/>
      <c r="GP199" s="94"/>
      <c r="GQ199" s="94"/>
      <c r="GR199" s="94"/>
      <c r="GS199" s="94"/>
      <c r="GT199" s="94"/>
      <c r="GU199" s="94"/>
      <c r="GV199" s="94"/>
      <c r="GW199" s="94"/>
      <c r="GX199" s="94"/>
      <c r="GY199" s="94"/>
      <c r="GZ199" s="94"/>
      <c r="HA199" s="94"/>
      <c r="HB199" s="94"/>
      <c r="HC199" s="94"/>
      <c r="HD199" s="94"/>
      <c r="HE199" s="94"/>
      <c r="HF199" s="94"/>
      <c r="HG199" s="94"/>
      <c r="HH199" s="94"/>
      <c r="HI199" s="94"/>
      <c r="HJ199" s="94"/>
      <c r="HK199" s="94"/>
      <c r="HL199" s="94"/>
      <c r="HM199" s="94"/>
      <c r="HN199" s="94"/>
      <c r="HO199" s="94"/>
      <c r="HP199" s="94"/>
      <c r="HQ199" s="94"/>
      <c r="HR199" s="94"/>
      <c r="HS199" s="94"/>
      <c r="HT199" s="94"/>
      <c r="HU199" s="94"/>
      <c r="HV199" s="94"/>
      <c r="HW199" s="94"/>
      <c r="HX199" s="94"/>
      <c r="HY199" s="94"/>
      <c r="HZ199" s="94"/>
      <c r="IA199" s="94"/>
    </row>
    <row r="200" spans="1:235" ht="18" customHeight="1" x14ac:dyDescent="0.25">
      <c r="A200" s="181"/>
      <c r="B200" s="270" t="s">
        <v>115</v>
      </c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96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94"/>
      <c r="BB200" s="94"/>
      <c r="BC200" s="94"/>
      <c r="BD200" s="94"/>
      <c r="BE200" s="94"/>
      <c r="BF200" s="94"/>
      <c r="BG200" s="94"/>
      <c r="BH200" s="94"/>
      <c r="BI200" s="94"/>
      <c r="BJ200" s="94"/>
      <c r="BK200" s="94"/>
      <c r="BL200" s="94"/>
      <c r="BM200" s="94"/>
      <c r="BN200" s="94"/>
      <c r="BO200" s="94"/>
      <c r="BP200" s="94"/>
      <c r="BQ200" s="94"/>
      <c r="BR200" s="94"/>
      <c r="BS200" s="94"/>
      <c r="BT200" s="94"/>
      <c r="BU200" s="94"/>
      <c r="BV200" s="94"/>
      <c r="BW200" s="94"/>
      <c r="BX200" s="94"/>
      <c r="BY200" s="94"/>
      <c r="BZ200" s="94"/>
      <c r="CA200" s="94"/>
      <c r="CB200" s="94"/>
      <c r="CC200" s="94"/>
      <c r="CD200" s="94"/>
      <c r="CE200" s="94"/>
      <c r="CF200" s="94"/>
      <c r="CG200" s="94"/>
      <c r="CH200" s="94"/>
      <c r="CI200" s="94"/>
      <c r="CJ200" s="94"/>
      <c r="CK200" s="94"/>
      <c r="CL200" s="94"/>
      <c r="CM200" s="94"/>
      <c r="CN200" s="94"/>
      <c r="CO200" s="94"/>
      <c r="CP200" s="94"/>
      <c r="CQ200" s="94"/>
      <c r="CR200" s="94"/>
      <c r="CS200" s="94"/>
      <c r="CT200" s="94"/>
      <c r="CU200" s="94"/>
      <c r="CV200" s="94"/>
      <c r="CW200" s="94"/>
      <c r="CX200" s="94"/>
      <c r="CY200" s="94"/>
      <c r="CZ200" s="94"/>
      <c r="DA200" s="94"/>
      <c r="DB200" s="94"/>
      <c r="DC200" s="94"/>
      <c r="DD200" s="94"/>
      <c r="DE200" s="94"/>
      <c r="DF200" s="94"/>
      <c r="DG200" s="94"/>
      <c r="DH200" s="94"/>
      <c r="DI200" s="94"/>
      <c r="DJ200" s="94"/>
      <c r="DK200" s="94"/>
      <c r="DL200" s="94"/>
      <c r="DM200" s="94"/>
      <c r="DN200" s="94"/>
      <c r="DO200" s="94"/>
      <c r="DP200" s="94"/>
      <c r="DQ200" s="94"/>
      <c r="DR200" s="94"/>
      <c r="DS200" s="94"/>
      <c r="DT200" s="94"/>
      <c r="DU200" s="94"/>
      <c r="DV200" s="94"/>
      <c r="DW200" s="94"/>
      <c r="DX200" s="94"/>
      <c r="DY200" s="94"/>
      <c r="DZ200" s="94"/>
      <c r="EA200" s="94"/>
      <c r="EB200" s="94"/>
      <c r="EC200" s="94"/>
      <c r="ED200" s="94"/>
      <c r="EE200" s="94"/>
      <c r="EF200" s="94"/>
      <c r="EG200" s="94"/>
      <c r="EH200" s="94"/>
      <c r="EI200" s="94"/>
      <c r="EJ200" s="94"/>
      <c r="EK200" s="94"/>
      <c r="EL200" s="94"/>
      <c r="EM200" s="94"/>
      <c r="EN200" s="94"/>
      <c r="EO200" s="94"/>
      <c r="EP200" s="94"/>
      <c r="EQ200" s="94"/>
      <c r="ER200" s="94"/>
      <c r="ES200" s="94"/>
      <c r="ET200" s="94"/>
      <c r="EU200" s="94"/>
      <c r="EV200" s="94"/>
      <c r="EW200" s="94"/>
      <c r="EX200" s="94"/>
      <c r="EY200" s="94"/>
      <c r="EZ200" s="94"/>
      <c r="FA200" s="94"/>
      <c r="FB200" s="94"/>
      <c r="FC200" s="94"/>
      <c r="FD200" s="94"/>
      <c r="FE200" s="94"/>
      <c r="FF200" s="94"/>
      <c r="FG200" s="94"/>
      <c r="FH200" s="94"/>
      <c r="FI200" s="94"/>
      <c r="FJ200" s="94"/>
      <c r="FK200" s="94"/>
      <c r="FL200" s="94"/>
      <c r="FM200" s="94"/>
      <c r="FN200" s="94"/>
      <c r="FO200" s="94"/>
      <c r="FP200" s="94"/>
      <c r="FQ200" s="94"/>
      <c r="FR200" s="94"/>
      <c r="FS200" s="94"/>
      <c r="FT200" s="94"/>
      <c r="FU200" s="94"/>
      <c r="FV200" s="94"/>
      <c r="FW200" s="94"/>
      <c r="FX200" s="94"/>
      <c r="FY200" s="94"/>
      <c r="FZ200" s="94"/>
      <c r="GA200" s="94"/>
      <c r="GB200" s="94"/>
      <c r="GC200" s="94"/>
      <c r="GD200" s="94"/>
      <c r="GE200" s="94"/>
      <c r="GF200" s="94"/>
      <c r="GG200" s="94"/>
      <c r="GH200" s="94"/>
      <c r="GI200" s="94"/>
      <c r="GJ200" s="94"/>
      <c r="GK200" s="94"/>
      <c r="GL200" s="94"/>
      <c r="GM200" s="94"/>
      <c r="GN200" s="94"/>
      <c r="GO200" s="94"/>
      <c r="GP200" s="94"/>
      <c r="GQ200" s="94"/>
      <c r="GR200" s="94"/>
      <c r="GS200" s="94"/>
      <c r="GT200" s="94"/>
      <c r="GU200" s="94"/>
      <c r="GV200" s="94"/>
      <c r="GW200" s="94"/>
      <c r="GX200" s="94"/>
      <c r="GY200" s="94"/>
      <c r="GZ200" s="94"/>
      <c r="HA200" s="94"/>
      <c r="HB200" s="94"/>
      <c r="HC200" s="94"/>
      <c r="HD200" s="94"/>
      <c r="HE200" s="94"/>
      <c r="HF200" s="94"/>
      <c r="HG200" s="94"/>
      <c r="HH200" s="94"/>
      <c r="HI200" s="94"/>
      <c r="HJ200" s="94"/>
      <c r="HK200" s="94"/>
      <c r="HL200" s="94"/>
      <c r="HM200" s="94"/>
      <c r="HN200" s="94"/>
      <c r="HO200" s="94"/>
      <c r="HP200" s="94"/>
      <c r="HQ200" s="94"/>
      <c r="HR200" s="94"/>
      <c r="HS200" s="94"/>
      <c r="HT200" s="94"/>
      <c r="HU200" s="94"/>
      <c r="HV200" s="94"/>
      <c r="HW200" s="94"/>
      <c r="HX200" s="94"/>
      <c r="HY200" s="94"/>
      <c r="HZ200" s="94"/>
      <c r="IA200" s="94"/>
    </row>
    <row r="201" spans="1:235" s="107" customFormat="1" ht="12.75" customHeight="1" x14ac:dyDescent="0.25">
      <c r="A201" s="308" t="s">
        <v>339</v>
      </c>
      <c r="B201" s="248"/>
      <c r="C201" s="305" t="s">
        <v>207</v>
      </c>
      <c r="D201" s="306"/>
      <c r="E201" s="307"/>
      <c r="F201" s="251">
        <v>11816</v>
      </c>
      <c r="G201" s="304"/>
      <c r="H201" s="251">
        <v>11816</v>
      </c>
      <c r="I201" s="304"/>
      <c r="J201" s="253">
        <v>7238.12</v>
      </c>
      <c r="K201" s="254"/>
      <c r="L201" s="256">
        <f t="shared" ref="L201:L211" si="38">J201/F201</f>
        <v>0.61256939742721728</v>
      </c>
      <c r="M201" s="303"/>
      <c r="N201" s="98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  <c r="AV201" s="97"/>
      <c r="AW201" s="97"/>
      <c r="AX201" s="97"/>
      <c r="AY201" s="97"/>
      <c r="AZ201" s="97"/>
      <c r="BA201" s="97"/>
      <c r="BB201" s="97"/>
      <c r="BC201" s="97"/>
      <c r="BD201" s="97"/>
      <c r="BE201" s="97"/>
      <c r="BF201" s="97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7"/>
      <c r="BS201" s="97"/>
      <c r="BT201" s="97"/>
      <c r="BU201" s="97"/>
      <c r="BV201" s="97"/>
      <c r="BW201" s="97"/>
      <c r="BX201" s="97"/>
      <c r="BY201" s="97"/>
      <c r="BZ201" s="97"/>
      <c r="CA201" s="97"/>
      <c r="CB201" s="97"/>
      <c r="CC201" s="97"/>
      <c r="CD201" s="97"/>
      <c r="CE201" s="97"/>
      <c r="CF201" s="97"/>
      <c r="CG201" s="97"/>
      <c r="CH201" s="97"/>
      <c r="CI201" s="97"/>
      <c r="CJ201" s="97"/>
      <c r="CK201" s="97"/>
      <c r="CL201" s="97"/>
      <c r="CM201" s="97"/>
      <c r="CN201" s="97"/>
      <c r="CO201" s="97"/>
      <c r="CP201" s="97"/>
      <c r="CQ201" s="97"/>
      <c r="CR201" s="97"/>
      <c r="CS201" s="97"/>
      <c r="CT201" s="97"/>
      <c r="CU201" s="97"/>
      <c r="CV201" s="97"/>
      <c r="CW201" s="97"/>
      <c r="CX201" s="97"/>
      <c r="CY201" s="97"/>
      <c r="CZ201" s="97"/>
      <c r="DA201" s="97"/>
      <c r="DB201" s="97"/>
      <c r="DC201" s="97"/>
      <c r="DD201" s="97"/>
      <c r="DE201" s="97"/>
      <c r="DF201" s="97"/>
      <c r="DG201" s="97"/>
      <c r="DH201" s="97"/>
      <c r="DI201" s="97"/>
      <c r="DJ201" s="97"/>
      <c r="DK201" s="97"/>
      <c r="DL201" s="97"/>
      <c r="DM201" s="97"/>
      <c r="DN201" s="97"/>
      <c r="DO201" s="97"/>
      <c r="DP201" s="97"/>
      <c r="DQ201" s="97"/>
      <c r="DR201" s="97"/>
      <c r="DS201" s="97"/>
      <c r="DT201" s="97"/>
      <c r="DU201" s="97"/>
      <c r="DV201" s="97"/>
      <c r="DW201" s="97"/>
      <c r="DX201" s="97"/>
      <c r="DY201" s="97"/>
      <c r="DZ201" s="97"/>
      <c r="EA201" s="97"/>
      <c r="EB201" s="97"/>
      <c r="EC201" s="97"/>
      <c r="ED201" s="97"/>
      <c r="EE201" s="97"/>
      <c r="EF201" s="97"/>
      <c r="EG201" s="97"/>
      <c r="EH201" s="97"/>
      <c r="EI201" s="97"/>
      <c r="EJ201" s="97"/>
      <c r="EK201" s="97"/>
      <c r="EL201" s="97"/>
      <c r="EM201" s="97"/>
      <c r="EN201" s="97"/>
      <c r="EO201" s="97"/>
      <c r="EP201" s="97"/>
      <c r="EQ201" s="97"/>
      <c r="ER201" s="97"/>
      <c r="ES201" s="97"/>
      <c r="ET201" s="97"/>
      <c r="EU201" s="97"/>
      <c r="EV201" s="97"/>
      <c r="EW201" s="97"/>
      <c r="EX201" s="97"/>
      <c r="EY201" s="97"/>
      <c r="EZ201" s="97"/>
      <c r="FA201" s="97"/>
      <c r="FB201" s="97"/>
      <c r="FC201" s="97"/>
      <c r="FD201" s="97"/>
      <c r="FE201" s="97"/>
      <c r="FF201" s="97"/>
      <c r="FG201" s="97"/>
      <c r="FH201" s="97"/>
      <c r="FI201" s="97"/>
      <c r="FJ201" s="97"/>
      <c r="FK201" s="97"/>
      <c r="FL201" s="97"/>
      <c r="FM201" s="97"/>
      <c r="FN201" s="97"/>
      <c r="FO201" s="97"/>
      <c r="FP201" s="97"/>
      <c r="FQ201" s="97"/>
      <c r="FR201" s="97"/>
      <c r="FS201" s="97"/>
      <c r="FT201" s="97"/>
      <c r="FU201" s="97"/>
      <c r="FV201" s="97"/>
      <c r="FW201" s="97"/>
      <c r="FX201" s="97"/>
      <c r="FY201" s="97"/>
      <c r="FZ201" s="97"/>
      <c r="GA201" s="97"/>
      <c r="GB201" s="97"/>
      <c r="GC201" s="97"/>
      <c r="GD201" s="97"/>
      <c r="GE201" s="97"/>
      <c r="GF201" s="97"/>
      <c r="GG201" s="97"/>
      <c r="GH201" s="97"/>
      <c r="GI201" s="97"/>
      <c r="GJ201" s="97"/>
      <c r="GK201" s="97"/>
      <c r="GL201" s="97"/>
      <c r="GM201" s="97"/>
      <c r="GN201" s="97"/>
      <c r="GO201" s="97"/>
      <c r="GP201" s="97"/>
      <c r="GQ201" s="97"/>
      <c r="GR201" s="97"/>
      <c r="GS201" s="97"/>
      <c r="GT201" s="97"/>
      <c r="GU201" s="97"/>
      <c r="GV201" s="97"/>
      <c r="GW201" s="97"/>
      <c r="GX201" s="97"/>
      <c r="GY201" s="97"/>
      <c r="GZ201" s="97"/>
      <c r="HA201" s="97"/>
      <c r="HB201" s="97"/>
      <c r="HC201" s="97"/>
      <c r="HD201" s="97"/>
      <c r="HE201" s="97"/>
      <c r="HF201" s="97"/>
      <c r="HG201" s="97"/>
      <c r="HH201" s="97"/>
      <c r="HI201" s="97"/>
      <c r="HJ201" s="97"/>
      <c r="HK201" s="97"/>
      <c r="HL201" s="97"/>
      <c r="HM201" s="97"/>
      <c r="HN201" s="97"/>
      <c r="HO201" s="97"/>
      <c r="HP201" s="97"/>
      <c r="HQ201" s="97"/>
      <c r="HR201" s="97"/>
      <c r="HS201" s="97"/>
      <c r="HT201" s="97"/>
      <c r="HU201" s="97"/>
      <c r="HV201" s="97"/>
      <c r="HW201" s="97"/>
      <c r="HX201" s="97"/>
      <c r="HY201" s="97"/>
      <c r="HZ201" s="97"/>
      <c r="IA201" s="97"/>
    </row>
    <row r="202" spans="1:235" s="107" customFormat="1" ht="13.5" customHeight="1" x14ac:dyDescent="0.25">
      <c r="A202" s="185"/>
      <c r="B202" s="185"/>
      <c r="C202" s="282" t="s">
        <v>208</v>
      </c>
      <c r="D202" s="283"/>
      <c r="E202" s="284"/>
      <c r="F202" s="258">
        <f>F201</f>
        <v>11816</v>
      </c>
      <c r="G202" s="285"/>
      <c r="H202" s="258">
        <f>H201</f>
        <v>11816</v>
      </c>
      <c r="I202" s="285"/>
      <c r="J202" s="260">
        <f>J201</f>
        <v>7238.12</v>
      </c>
      <c r="K202" s="261"/>
      <c r="L202" s="263">
        <f t="shared" si="38"/>
        <v>0.61256939742721728</v>
      </c>
      <c r="M202" s="286"/>
      <c r="N202" s="99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  <c r="AV202" s="97"/>
      <c r="AW202" s="97"/>
      <c r="AX202" s="97"/>
      <c r="AY202" s="97"/>
      <c r="AZ202" s="97"/>
      <c r="BA202" s="97"/>
      <c r="BB202" s="97"/>
      <c r="BC202" s="97"/>
      <c r="BD202" s="97"/>
      <c r="BE202" s="97"/>
      <c r="BF202" s="97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7"/>
      <c r="BS202" s="97"/>
      <c r="BT202" s="97"/>
      <c r="BU202" s="97"/>
      <c r="BV202" s="97"/>
      <c r="BW202" s="97"/>
      <c r="BX202" s="97"/>
      <c r="BY202" s="97"/>
      <c r="BZ202" s="97"/>
      <c r="CA202" s="97"/>
      <c r="CB202" s="97"/>
      <c r="CC202" s="97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7"/>
      <c r="CP202" s="97"/>
      <c r="CQ202" s="97"/>
      <c r="CR202" s="97"/>
      <c r="CS202" s="97"/>
      <c r="CT202" s="97"/>
      <c r="CU202" s="97"/>
      <c r="CV202" s="97"/>
      <c r="CW202" s="97"/>
      <c r="CX202" s="97"/>
      <c r="CY202" s="97"/>
      <c r="CZ202" s="97"/>
      <c r="DA202" s="97"/>
      <c r="DB202" s="97"/>
      <c r="DC202" s="97"/>
      <c r="DD202" s="97"/>
      <c r="DE202" s="97"/>
      <c r="DF202" s="97"/>
      <c r="DG202" s="97"/>
      <c r="DH202" s="97"/>
      <c r="DI202" s="97"/>
      <c r="DJ202" s="97"/>
      <c r="DK202" s="97"/>
      <c r="DL202" s="97"/>
      <c r="DM202" s="97"/>
      <c r="DN202" s="97"/>
      <c r="DO202" s="97"/>
      <c r="DP202" s="97"/>
      <c r="DQ202" s="97"/>
      <c r="DR202" s="97"/>
      <c r="DS202" s="97"/>
      <c r="DT202" s="97"/>
      <c r="DU202" s="97"/>
      <c r="DV202" s="97"/>
      <c r="DW202" s="97"/>
      <c r="DX202" s="97"/>
      <c r="DY202" s="97"/>
      <c r="DZ202" s="97"/>
      <c r="EA202" s="97"/>
      <c r="EB202" s="97"/>
      <c r="EC202" s="97"/>
      <c r="ED202" s="97"/>
      <c r="EE202" s="97"/>
      <c r="EF202" s="97"/>
      <c r="EG202" s="97"/>
      <c r="EH202" s="97"/>
      <c r="EI202" s="97"/>
      <c r="EJ202" s="97"/>
      <c r="EK202" s="97"/>
      <c r="EL202" s="97"/>
      <c r="EM202" s="97"/>
      <c r="EN202" s="97"/>
      <c r="EO202" s="97"/>
      <c r="EP202" s="97"/>
      <c r="EQ202" s="97"/>
      <c r="ER202" s="97"/>
      <c r="ES202" s="97"/>
      <c r="ET202" s="97"/>
      <c r="EU202" s="97"/>
      <c r="EV202" s="97"/>
      <c r="EW202" s="97"/>
      <c r="EX202" s="97"/>
      <c r="EY202" s="97"/>
      <c r="EZ202" s="97"/>
      <c r="FA202" s="97"/>
      <c r="FB202" s="97"/>
      <c r="FC202" s="97"/>
      <c r="FD202" s="97"/>
      <c r="FE202" s="97"/>
      <c r="FF202" s="97"/>
      <c r="FG202" s="97"/>
      <c r="FH202" s="97"/>
      <c r="FI202" s="97"/>
      <c r="FJ202" s="97"/>
      <c r="FK202" s="97"/>
      <c r="FL202" s="97"/>
      <c r="FM202" s="97"/>
      <c r="FN202" s="97"/>
      <c r="FO202" s="97"/>
      <c r="FP202" s="97"/>
      <c r="FQ202" s="97"/>
      <c r="FR202" s="97"/>
      <c r="FS202" s="97"/>
      <c r="FT202" s="97"/>
      <c r="FU202" s="97"/>
      <c r="FV202" s="97"/>
      <c r="FW202" s="97"/>
      <c r="FX202" s="97"/>
      <c r="FY202" s="97"/>
      <c r="FZ202" s="97"/>
      <c r="GA202" s="97"/>
      <c r="GB202" s="97"/>
      <c r="GC202" s="97"/>
      <c r="GD202" s="97"/>
      <c r="GE202" s="97"/>
      <c r="GF202" s="97"/>
      <c r="GG202" s="97"/>
      <c r="GH202" s="97"/>
      <c r="GI202" s="97"/>
      <c r="GJ202" s="97"/>
      <c r="GK202" s="97"/>
      <c r="GL202" s="97"/>
      <c r="GM202" s="97"/>
      <c r="GN202" s="97"/>
      <c r="GO202" s="97"/>
      <c r="GP202" s="97"/>
      <c r="GQ202" s="97"/>
      <c r="GR202" s="97"/>
      <c r="GS202" s="97"/>
      <c r="GT202" s="97"/>
      <c r="GU202" s="97"/>
      <c r="GV202" s="97"/>
      <c r="GW202" s="97"/>
      <c r="GX202" s="97"/>
      <c r="GY202" s="97"/>
      <c r="GZ202" s="97"/>
      <c r="HA202" s="97"/>
      <c r="HB202" s="97"/>
      <c r="HC202" s="97"/>
      <c r="HD202" s="97"/>
      <c r="HE202" s="97"/>
      <c r="HF202" s="97"/>
      <c r="HG202" s="97"/>
      <c r="HH202" s="97"/>
      <c r="HI202" s="97"/>
      <c r="HJ202" s="97"/>
      <c r="HK202" s="97"/>
      <c r="HL202" s="97"/>
      <c r="HM202" s="97"/>
      <c r="HN202" s="97"/>
      <c r="HO202" s="97"/>
      <c r="HP202" s="97"/>
      <c r="HQ202" s="97"/>
      <c r="HR202" s="97"/>
      <c r="HS202" s="97"/>
      <c r="HT202" s="97"/>
      <c r="HU202" s="97"/>
      <c r="HV202" s="97"/>
      <c r="HW202" s="97"/>
      <c r="HX202" s="97"/>
      <c r="HY202" s="97"/>
      <c r="HZ202" s="97"/>
      <c r="IA202" s="97"/>
    </row>
    <row r="203" spans="1:235" s="107" customFormat="1" ht="12.75" customHeight="1" x14ac:dyDescent="0.25">
      <c r="A203" s="308" t="s">
        <v>340</v>
      </c>
      <c r="B203" s="248"/>
      <c r="C203" s="305" t="s">
        <v>210</v>
      </c>
      <c r="D203" s="306"/>
      <c r="E203" s="307"/>
      <c r="F203" s="251">
        <v>1558</v>
      </c>
      <c r="G203" s="304"/>
      <c r="H203" s="251">
        <v>1558</v>
      </c>
      <c r="I203" s="304"/>
      <c r="J203" s="253">
        <v>693.42</v>
      </c>
      <c r="K203" s="254"/>
      <c r="L203" s="256">
        <f t="shared" si="38"/>
        <v>0.44507060333761228</v>
      </c>
      <c r="M203" s="303"/>
      <c r="N203" s="98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  <c r="AV203" s="97"/>
      <c r="AW203" s="97"/>
      <c r="AX203" s="97"/>
      <c r="AY203" s="97"/>
      <c r="AZ203" s="97"/>
      <c r="BA203" s="97"/>
      <c r="BB203" s="97"/>
      <c r="BC203" s="97"/>
      <c r="BD203" s="97"/>
      <c r="BE203" s="97"/>
      <c r="BF203" s="97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7"/>
      <c r="BS203" s="97"/>
      <c r="BT203" s="97"/>
      <c r="BU203" s="97"/>
      <c r="BV203" s="97"/>
      <c r="BW203" s="97"/>
      <c r="BX203" s="97"/>
      <c r="BY203" s="97"/>
      <c r="BZ203" s="97"/>
      <c r="CA203" s="97"/>
      <c r="CB203" s="97"/>
      <c r="CC203" s="97"/>
      <c r="CD203" s="97"/>
      <c r="CE203" s="97"/>
      <c r="CF203" s="97"/>
      <c r="CG203" s="97"/>
      <c r="CH203" s="97"/>
      <c r="CI203" s="97"/>
      <c r="CJ203" s="97"/>
      <c r="CK203" s="97"/>
      <c r="CL203" s="97"/>
      <c r="CM203" s="97"/>
      <c r="CN203" s="97"/>
      <c r="CO203" s="97"/>
      <c r="CP203" s="97"/>
      <c r="CQ203" s="97"/>
      <c r="CR203" s="97"/>
      <c r="CS203" s="97"/>
      <c r="CT203" s="97"/>
      <c r="CU203" s="97"/>
      <c r="CV203" s="97"/>
      <c r="CW203" s="97"/>
      <c r="CX203" s="97"/>
      <c r="CY203" s="97"/>
      <c r="CZ203" s="97"/>
      <c r="DA203" s="97"/>
      <c r="DB203" s="97"/>
      <c r="DC203" s="97"/>
      <c r="DD203" s="97"/>
      <c r="DE203" s="97"/>
      <c r="DF203" s="97"/>
      <c r="DG203" s="97"/>
      <c r="DH203" s="97"/>
      <c r="DI203" s="97"/>
      <c r="DJ203" s="97"/>
      <c r="DK203" s="97"/>
      <c r="DL203" s="97"/>
      <c r="DM203" s="97"/>
      <c r="DN203" s="97"/>
      <c r="DO203" s="97"/>
      <c r="DP203" s="97"/>
      <c r="DQ203" s="97"/>
      <c r="DR203" s="97"/>
      <c r="DS203" s="97"/>
      <c r="DT203" s="97"/>
      <c r="DU203" s="97"/>
      <c r="DV203" s="97"/>
      <c r="DW203" s="97"/>
      <c r="DX203" s="97"/>
      <c r="DY203" s="97"/>
      <c r="DZ203" s="97"/>
      <c r="EA203" s="97"/>
      <c r="EB203" s="97"/>
      <c r="EC203" s="97"/>
      <c r="ED203" s="97"/>
      <c r="EE203" s="97"/>
      <c r="EF203" s="97"/>
      <c r="EG203" s="97"/>
      <c r="EH203" s="97"/>
      <c r="EI203" s="97"/>
      <c r="EJ203" s="97"/>
      <c r="EK203" s="97"/>
      <c r="EL203" s="97"/>
      <c r="EM203" s="97"/>
      <c r="EN203" s="97"/>
      <c r="EO203" s="97"/>
      <c r="EP203" s="97"/>
      <c r="EQ203" s="97"/>
      <c r="ER203" s="97"/>
      <c r="ES203" s="97"/>
      <c r="ET203" s="97"/>
      <c r="EU203" s="97"/>
      <c r="EV203" s="97"/>
      <c r="EW203" s="97"/>
      <c r="EX203" s="97"/>
      <c r="EY203" s="97"/>
      <c r="EZ203" s="97"/>
      <c r="FA203" s="97"/>
      <c r="FB203" s="97"/>
      <c r="FC203" s="97"/>
      <c r="FD203" s="97"/>
      <c r="FE203" s="97"/>
      <c r="FF203" s="97"/>
      <c r="FG203" s="97"/>
      <c r="FH203" s="97"/>
      <c r="FI203" s="97"/>
      <c r="FJ203" s="97"/>
      <c r="FK203" s="97"/>
      <c r="FL203" s="97"/>
      <c r="FM203" s="97"/>
      <c r="FN203" s="97"/>
      <c r="FO203" s="97"/>
      <c r="FP203" s="97"/>
      <c r="FQ203" s="97"/>
      <c r="FR203" s="97"/>
      <c r="FS203" s="97"/>
      <c r="FT203" s="97"/>
      <c r="FU203" s="97"/>
      <c r="FV203" s="97"/>
      <c r="FW203" s="97"/>
      <c r="FX203" s="97"/>
      <c r="FY203" s="97"/>
      <c r="FZ203" s="97"/>
      <c r="GA203" s="97"/>
      <c r="GB203" s="97"/>
      <c r="GC203" s="97"/>
      <c r="GD203" s="97"/>
      <c r="GE203" s="97"/>
      <c r="GF203" s="97"/>
      <c r="GG203" s="97"/>
      <c r="GH203" s="97"/>
      <c r="GI203" s="97"/>
      <c r="GJ203" s="97"/>
      <c r="GK203" s="97"/>
      <c r="GL203" s="97"/>
      <c r="GM203" s="97"/>
      <c r="GN203" s="97"/>
      <c r="GO203" s="97"/>
      <c r="GP203" s="97"/>
      <c r="GQ203" s="97"/>
      <c r="GR203" s="97"/>
      <c r="GS203" s="97"/>
      <c r="GT203" s="97"/>
      <c r="GU203" s="97"/>
      <c r="GV203" s="97"/>
      <c r="GW203" s="97"/>
      <c r="GX203" s="97"/>
      <c r="GY203" s="97"/>
      <c r="GZ203" s="97"/>
      <c r="HA203" s="97"/>
      <c r="HB203" s="97"/>
      <c r="HC203" s="97"/>
      <c r="HD203" s="97"/>
      <c r="HE203" s="97"/>
      <c r="HF203" s="97"/>
      <c r="HG203" s="97"/>
      <c r="HH203" s="97"/>
      <c r="HI203" s="97"/>
      <c r="HJ203" s="97"/>
      <c r="HK203" s="97"/>
      <c r="HL203" s="97"/>
      <c r="HM203" s="97"/>
      <c r="HN203" s="97"/>
      <c r="HO203" s="97"/>
      <c r="HP203" s="97"/>
      <c r="HQ203" s="97"/>
      <c r="HR203" s="97"/>
      <c r="HS203" s="97"/>
      <c r="HT203" s="97"/>
      <c r="HU203" s="97"/>
      <c r="HV203" s="97"/>
      <c r="HW203" s="97"/>
      <c r="HX203" s="97"/>
      <c r="HY203" s="97"/>
      <c r="HZ203" s="97"/>
      <c r="IA203" s="97"/>
    </row>
    <row r="204" spans="1:235" s="107" customFormat="1" ht="13.5" customHeight="1" x14ac:dyDescent="0.25">
      <c r="A204" s="185"/>
      <c r="B204" s="185"/>
      <c r="C204" s="282" t="s">
        <v>211</v>
      </c>
      <c r="D204" s="283"/>
      <c r="E204" s="284"/>
      <c r="F204" s="258">
        <f>F203</f>
        <v>1558</v>
      </c>
      <c r="G204" s="285"/>
      <c r="H204" s="258">
        <f>H203</f>
        <v>1558</v>
      </c>
      <c r="I204" s="285"/>
      <c r="J204" s="260">
        <f>J203</f>
        <v>693.42</v>
      </c>
      <c r="K204" s="261"/>
      <c r="L204" s="263">
        <f t="shared" si="38"/>
        <v>0.44507060333761228</v>
      </c>
      <c r="M204" s="286"/>
      <c r="N204" s="99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7"/>
      <c r="BS204" s="97"/>
      <c r="BT204" s="97"/>
      <c r="BU204" s="97"/>
      <c r="BV204" s="97"/>
      <c r="BW204" s="97"/>
      <c r="BX204" s="97"/>
      <c r="BY204" s="97"/>
      <c r="BZ204" s="97"/>
      <c r="CA204" s="97"/>
      <c r="CB204" s="97"/>
      <c r="CC204" s="97"/>
      <c r="CD204" s="97"/>
      <c r="CE204" s="97"/>
      <c r="CF204" s="97"/>
      <c r="CG204" s="97"/>
      <c r="CH204" s="97"/>
      <c r="CI204" s="97"/>
      <c r="CJ204" s="97"/>
      <c r="CK204" s="97"/>
      <c r="CL204" s="97"/>
      <c r="CM204" s="97"/>
      <c r="CN204" s="97"/>
      <c r="CO204" s="97"/>
      <c r="CP204" s="97"/>
      <c r="CQ204" s="97"/>
      <c r="CR204" s="97"/>
      <c r="CS204" s="97"/>
      <c r="CT204" s="97"/>
      <c r="CU204" s="97"/>
      <c r="CV204" s="97"/>
      <c r="CW204" s="97"/>
      <c r="CX204" s="97"/>
      <c r="CY204" s="97"/>
      <c r="CZ204" s="97"/>
      <c r="DA204" s="97"/>
      <c r="DB204" s="97"/>
      <c r="DC204" s="97"/>
      <c r="DD204" s="97"/>
      <c r="DE204" s="97"/>
      <c r="DF204" s="97"/>
      <c r="DG204" s="97"/>
      <c r="DH204" s="97"/>
      <c r="DI204" s="97"/>
      <c r="DJ204" s="97"/>
      <c r="DK204" s="97"/>
      <c r="DL204" s="97"/>
      <c r="DM204" s="97"/>
      <c r="DN204" s="97"/>
      <c r="DO204" s="97"/>
      <c r="DP204" s="97"/>
      <c r="DQ204" s="97"/>
      <c r="DR204" s="97"/>
      <c r="DS204" s="97"/>
      <c r="DT204" s="97"/>
      <c r="DU204" s="97"/>
      <c r="DV204" s="97"/>
      <c r="DW204" s="97"/>
      <c r="DX204" s="97"/>
      <c r="DY204" s="97"/>
      <c r="DZ204" s="97"/>
      <c r="EA204" s="97"/>
      <c r="EB204" s="97"/>
      <c r="EC204" s="97"/>
      <c r="ED204" s="97"/>
      <c r="EE204" s="97"/>
      <c r="EF204" s="97"/>
      <c r="EG204" s="97"/>
      <c r="EH204" s="97"/>
      <c r="EI204" s="97"/>
      <c r="EJ204" s="97"/>
      <c r="EK204" s="97"/>
      <c r="EL204" s="97"/>
      <c r="EM204" s="97"/>
      <c r="EN204" s="97"/>
      <c r="EO204" s="97"/>
      <c r="EP204" s="97"/>
      <c r="EQ204" s="97"/>
      <c r="ER204" s="97"/>
      <c r="ES204" s="97"/>
      <c r="ET204" s="97"/>
      <c r="EU204" s="97"/>
      <c r="EV204" s="97"/>
      <c r="EW204" s="97"/>
      <c r="EX204" s="97"/>
      <c r="EY204" s="97"/>
      <c r="EZ204" s="97"/>
      <c r="FA204" s="97"/>
      <c r="FB204" s="97"/>
      <c r="FC204" s="97"/>
      <c r="FD204" s="97"/>
      <c r="FE204" s="97"/>
      <c r="FF204" s="97"/>
      <c r="FG204" s="97"/>
      <c r="FH204" s="97"/>
      <c r="FI204" s="97"/>
      <c r="FJ204" s="97"/>
      <c r="FK204" s="97"/>
      <c r="FL204" s="97"/>
      <c r="FM204" s="97"/>
      <c r="FN204" s="97"/>
      <c r="FO204" s="97"/>
      <c r="FP204" s="97"/>
      <c r="FQ204" s="97"/>
      <c r="FR204" s="97"/>
      <c r="FS204" s="97"/>
      <c r="FT204" s="97"/>
      <c r="FU204" s="97"/>
      <c r="FV204" s="97"/>
      <c r="FW204" s="97"/>
      <c r="FX204" s="97"/>
      <c r="FY204" s="97"/>
      <c r="FZ204" s="97"/>
      <c r="GA204" s="97"/>
      <c r="GB204" s="97"/>
      <c r="GC204" s="97"/>
      <c r="GD204" s="97"/>
      <c r="GE204" s="97"/>
      <c r="GF204" s="97"/>
      <c r="GG204" s="97"/>
      <c r="GH204" s="97"/>
      <c r="GI204" s="97"/>
      <c r="GJ204" s="97"/>
      <c r="GK204" s="97"/>
      <c r="GL204" s="97"/>
      <c r="GM204" s="97"/>
      <c r="GN204" s="97"/>
      <c r="GO204" s="97"/>
      <c r="GP204" s="97"/>
      <c r="GQ204" s="97"/>
      <c r="GR204" s="97"/>
      <c r="GS204" s="97"/>
      <c r="GT204" s="97"/>
      <c r="GU204" s="97"/>
      <c r="GV204" s="97"/>
      <c r="GW204" s="97"/>
      <c r="GX204" s="97"/>
      <c r="GY204" s="97"/>
      <c r="GZ204" s="97"/>
      <c r="HA204" s="97"/>
      <c r="HB204" s="97"/>
      <c r="HC204" s="97"/>
      <c r="HD204" s="97"/>
      <c r="HE204" s="97"/>
      <c r="HF204" s="97"/>
      <c r="HG204" s="97"/>
      <c r="HH204" s="97"/>
      <c r="HI204" s="97"/>
      <c r="HJ204" s="97"/>
      <c r="HK204" s="97"/>
      <c r="HL204" s="97"/>
      <c r="HM204" s="97"/>
      <c r="HN204" s="97"/>
      <c r="HO204" s="97"/>
      <c r="HP204" s="97"/>
      <c r="HQ204" s="97"/>
      <c r="HR204" s="97"/>
      <c r="HS204" s="97"/>
      <c r="HT204" s="97"/>
      <c r="HU204" s="97"/>
      <c r="HV204" s="97"/>
      <c r="HW204" s="97"/>
      <c r="HX204" s="97"/>
      <c r="HY204" s="97"/>
      <c r="HZ204" s="97"/>
      <c r="IA204" s="97"/>
    </row>
    <row r="205" spans="1:235" s="107" customFormat="1" ht="12.75" customHeight="1" x14ac:dyDescent="0.25">
      <c r="A205" s="308" t="s">
        <v>341</v>
      </c>
      <c r="B205" s="248"/>
      <c r="C205" s="305" t="s">
        <v>213</v>
      </c>
      <c r="D205" s="306"/>
      <c r="E205" s="307"/>
      <c r="F205" s="251">
        <v>1950</v>
      </c>
      <c r="G205" s="304"/>
      <c r="H205" s="251">
        <v>1950</v>
      </c>
      <c r="I205" s="304"/>
      <c r="J205" s="253">
        <v>1194.3</v>
      </c>
      <c r="K205" s="254"/>
      <c r="L205" s="256">
        <f t="shared" si="38"/>
        <v>0.61246153846153839</v>
      </c>
      <c r="M205" s="303"/>
      <c r="N205" s="98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  <c r="BE205" s="97"/>
      <c r="BF205" s="97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7"/>
      <c r="BS205" s="97"/>
      <c r="BT205" s="97"/>
      <c r="BU205" s="97"/>
      <c r="BV205" s="97"/>
      <c r="BW205" s="97"/>
      <c r="BX205" s="97"/>
      <c r="BY205" s="97"/>
      <c r="BZ205" s="97"/>
      <c r="CA205" s="97"/>
      <c r="CB205" s="97"/>
      <c r="CC205" s="97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7"/>
      <c r="CP205" s="97"/>
      <c r="CQ205" s="97"/>
      <c r="CR205" s="97"/>
      <c r="CS205" s="97"/>
      <c r="CT205" s="97"/>
      <c r="CU205" s="97"/>
      <c r="CV205" s="97"/>
      <c r="CW205" s="97"/>
      <c r="CX205" s="97"/>
      <c r="CY205" s="97"/>
      <c r="CZ205" s="97"/>
      <c r="DA205" s="97"/>
      <c r="DB205" s="97"/>
      <c r="DC205" s="97"/>
      <c r="DD205" s="97"/>
      <c r="DE205" s="97"/>
      <c r="DF205" s="97"/>
      <c r="DG205" s="97"/>
      <c r="DH205" s="97"/>
      <c r="DI205" s="97"/>
      <c r="DJ205" s="97"/>
      <c r="DK205" s="97"/>
      <c r="DL205" s="97"/>
      <c r="DM205" s="97"/>
      <c r="DN205" s="97"/>
      <c r="DO205" s="97"/>
      <c r="DP205" s="97"/>
      <c r="DQ205" s="97"/>
      <c r="DR205" s="97"/>
      <c r="DS205" s="97"/>
      <c r="DT205" s="97"/>
      <c r="DU205" s="97"/>
      <c r="DV205" s="97"/>
      <c r="DW205" s="97"/>
      <c r="DX205" s="97"/>
      <c r="DY205" s="97"/>
      <c r="DZ205" s="97"/>
      <c r="EA205" s="97"/>
      <c r="EB205" s="97"/>
      <c r="EC205" s="97"/>
      <c r="ED205" s="97"/>
      <c r="EE205" s="97"/>
      <c r="EF205" s="97"/>
      <c r="EG205" s="97"/>
      <c r="EH205" s="97"/>
      <c r="EI205" s="97"/>
      <c r="EJ205" s="97"/>
      <c r="EK205" s="97"/>
      <c r="EL205" s="97"/>
      <c r="EM205" s="97"/>
      <c r="EN205" s="97"/>
      <c r="EO205" s="97"/>
      <c r="EP205" s="97"/>
      <c r="EQ205" s="97"/>
      <c r="ER205" s="97"/>
      <c r="ES205" s="97"/>
      <c r="ET205" s="97"/>
      <c r="EU205" s="97"/>
      <c r="EV205" s="97"/>
      <c r="EW205" s="97"/>
      <c r="EX205" s="97"/>
      <c r="EY205" s="97"/>
      <c r="EZ205" s="97"/>
      <c r="FA205" s="97"/>
      <c r="FB205" s="97"/>
      <c r="FC205" s="97"/>
      <c r="FD205" s="97"/>
      <c r="FE205" s="97"/>
      <c r="FF205" s="97"/>
      <c r="FG205" s="97"/>
      <c r="FH205" s="97"/>
      <c r="FI205" s="97"/>
      <c r="FJ205" s="97"/>
      <c r="FK205" s="97"/>
      <c r="FL205" s="97"/>
      <c r="FM205" s="97"/>
      <c r="FN205" s="97"/>
      <c r="FO205" s="97"/>
      <c r="FP205" s="97"/>
      <c r="FQ205" s="97"/>
      <c r="FR205" s="97"/>
      <c r="FS205" s="97"/>
      <c r="FT205" s="97"/>
      <c r="FU205" s="97"/>
      <c r="FV205" s="97"/>
      <c r="FW205" s="97"/>
      <c r="FX205" s="97"/>
      <c r="FY205" s="97"/>
      <c r="FZ205" s="97"/>
      <c r="GA205" s="97"/>
      <c r="GB205" s="97"/>
      <c r="GC205" s="97"/>
      <c r="GD205" s="97"/>
      <c r="GE205" s="97"/>
      <c r="GF205" s="97"/>
      <c r="GG205" s="97"/>
      <c r="GH205" s="97"/>
      <c r="GI205" s="97"/>
      <c r="GJ205" s="97"/>
      <c r="GK205" s="97"/>
      <c r="GL205" s="97"/>
      <c r="GM205" s="97"/>
      <c r="GN205" s="97"/>
      <c r="GO205" s="97"/>
      <c r="GP205" s="97"/>
      <c r="GQ205" s="97"/>
      <c r="GR205" s="97"/>
      <c r="GS205" s="97"/>
      <c r="GT205" s="97"/>
      <c r="GU205" s="97"/>
      <c r="GV205" s="97"/>
      <c r="GW205" s="97"/>
      <c r="GX205" s="97"/>
      <c r="GY205" s="97"/>
      <c r="GZ205" s="97"/>
      <c r="HA205" s="97"/>
      <c r="HB205" s="97"/>
      <c r="HC205" s="97"/>
      <c r="HD205" s="97"/>
      <c r="HE205" s="97"/>
      <c r="HF205" s="97"/>
      <c r="HG205" s="97"/>
      <c r="HH205" s="97"/>
      <c r="HI205" s="97"/>
      <c r="HJ205" s="97"/>
      <c r="HK205" s="97"/>
      <c r="HL205" s="97"/>
      <c r="HM205" s="97"/>
      <c r="HN205" s="97"/>
      <c r="HO205" s="97"/>
      <c r="HP205" s="97"/>
      <c r="HQ205" s="97"/>
      <c r="HR205" s="97"/>
      <c r="HS205" s="97"/>
      <c r="HT205" s="97"/>
      <c r="HU205" s="97"/>
      <c r="HV205" s="97"/>
      <c r="HW205" s="97"/>
      <c r="HX205" s="97"/>
      <c r="HY205" s="97"/>
      <c r="HZ205" s="97"/>
      <c r="IA205" s="97"/>
    </row>
    <row r="206" spans="1:235" s="107" customFormat="1" ht="13.5" customHeight="1" x14ac:dyDescent="0.25">
      <c r="A206" s="185"/>
      <c r="B206" s="185"/>
      <c r="C206" s="282" t="s">
        <v>214</v>
      </c>
      <c r="D206" s="283"/>
      <c r="E206" s="284"/>
      <c r="F206" s="258">
        <f>F205</f>
        <v>1950</v>
      </c>
      <c r="G206" s="285"/>
      <c r="H206" s="258">
        <f>H205</f>
        <v>1950</v>
      </c>
      <c r="I206" s="285"/>
      <c r="J206" s="260">
        <f>J205</f>
        <v>1194.3</v>
      </c>
      <c r="K206" s="261"/>
      <c r="L206" s="263">
        <f t="shared" si="38"/>
        <v>0.61246153846153839</v>
      </c>
      <c r="M206" s="286"/>
      <c r="N206" s="99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7"/>
      <c r="BS206" s="97"/>
      <c r="BT206" s="97"/>
      <c r="BU206" s="97"/>
      <c r="BV206" s="97"/>
      <c r="BW206" s="97"/>
      <c r="BX206" s="97"/>
      <c r="BY206" s="97"/>
      <c r="BZ206" s="97"/>
      <c r="CA206" s="97"/>
      <c r="CB206" s="97"/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7"/>
      <c r="CQ206" s="97"/>
      <c r="CR206" s="97"/>
      <c r="CS206" s="97"/>
      <c r="CT206" s="97"/>
      <c r="CU206" s="97"/>
      <c r="CV206" s="97"/>
      <c r="CW206" s="97"/>
      <c r="CX206" s="97"/>
      <c r="CY206" s="97"/>
      <c r="CZ206" s="97"/>
      <c r="DA206" s="97"/>
      <c r="DB206" s="97"/>
      <c r="DC206" s="97"/>
      <c r="DD206" s="97"/>
      <c r="DE206" s="97"/>
      <c r="DF206" s="97"/>
      <c r="DG206" s="97"/>
      <c r="DH206" s="97"/>
      <c r="DI206" s="97"/>
      <c r="DJ206" s="97"/>
      <c r="DK206" s="97"/>
      <c r="DL206" s="97"/>
      <c r="DM206" s="97"/>
      <c r="DN206" s="97"/>
      <c r="DO206" s="97"/>
      <c r="DP206" s="97"/>
      <c r="DQ206" s="97"/>
      <c r="DR206" s="97"/>
      <c r="DS206" s="97"/>
      <c r="DT206" s="97"/>
      <c r="DU206" s="97"/>
      <c r="DV206" s="97"/>
      <c r="DW206" s="97"/>
      <c r="DX206" s="97"/>
      <c r="DY206" s="97"/>
      <c r="DZ206" s="97"/>
      <c r="EA206" s="97"/>
      <c r="EB206" s="97"/>
      <c r="EC206" s="97"/>
      <c r="ED206" s="97"/>
      <c r="EE206" s="97"/>
      <c r="EF206" s="97"/>
      <c r="EG206" s="97"/>
      <c r="EH206" s="97"/>
      <c r="EI206" s="97"/>
      <c r="EJ206" s="97"/>
      <c r="EK206" s="97"/>
      <c r="EL206" s="97"/>
      <c r="EM206" s="97"/>
      <c r="EN206" s="97"/>
      <c r="EO206" s="97"/>
      <c r="EP206" s="97"/>
      <c r="EQ206" s="97"/>
      <c r="ER206" s="97"/>
      <c r="ES206" s="97"/>
      <c r="ET206" s="97"/>
      <c r="EU206" s="97"/>
      <c r="EV206" s="97"/>
      <c r="EW206" s="97"/>
      <c r="EX206" s="97"/>
      <c r="EY206" s="97"/>
      <c r="EZ206" s="97"/>
      <c r="FA206" s="97"/>
      <c r="FB206" s="97"/>
      <c r="FC206" s="97"/>
      <c r="FD206" s="97"/>
      <c r="FE206" s="97"/>
      <c r="FF206" s="97"/>
      <c r="FG206" s="97"/>
      <c r="FH206" s="97"/>
      <c r="FI206" s="97"/>
      <c r="FJ206" s="97"/>
      <c r="FK206" s="97"/>
      <c r="FL206" s="97"/>
      <c r="FM206" s="97"/>
      <c r="FN206" s="97"/>
      <c r="FO206" s="97"/>
      <c r="FP206" s="97"/>
      <c r="FQ206" s="97"/>
      <c r="FR206" s="97"/>
      <c r="FS206" s="97"/>
      <c r="FT206" s="97"/>
      <c r="FU206" s="97"/>
      <c r="FV206" s="97"/>
      <c r="FW206" s="97"/>
      <c r="FX206" s="97"/>
      <c r="FY206" s="97"/>
      <c r="FZ206" s="97"/>
      <c r="GA206" s="97"/>
      <c r="GB206" s="97"/>
      <c r="GC206" s="97"/>
      <c r="GD206" s="97"/>
      <c r="GE206" s="97"/>
      <c r="GF206" s="97"/>
      <c r="GG206" s="97"/>
      <c r="GH206" s="97"/>
      <c r="GI206" s="97"/>
      <c r="GJ206" s="97"/>
      <c r="GK206" s="97"/>
      <c r="GL206" s="97"/>
      <c r="GM206" s="97"/>
      <c r="GN206" s="97"/>
      <c r="GO206" s="97"/>
      <c r="GP206" s="97"/>
      <c r="GQ206" s="97"/>
      <c r="GR206" s="97"/>
      <c r="GS206" s="97"/>
      <c r="GT206" s="97"/>
      <c r="GU206" s="97"/>
      <c r="GV206" s="97"/>
      <c r="GW206" s="97"/>
      <c r="GX206" s="97"/>
      <c r="GY206" s="97"/>
      <c r="GZ206" s="97"/>
      <c r="HA206" s="97"/>
      <c r="HB206" s="97"/>
      <c r="HC206" s="97"/>
      <c r="HD206" s="97"/>
      <c r="HE206" s="97"/>
      <c r="HF206" s="97"/>
      <c r="HG206" s="97"/>
      <c r="HH206" s="97"/>
      <c r="HI206" s="97"/>
      <c r="HJ206" s="97"/>
      <c r="HK206" s="97"/>
      <c r="HL206" s="97"/>
      <c r="HM206" s="97"/>
      <c r="HN206" s="97"/>
      <c r="HO206" s="97"/>
      <c r="HP206" s="97"/>
      <c r="HQ206" s="97"/>
      <c r="HR206" s="97"/>
      <c r="HS206" s="97"/>
      <c r="HT206" s="97"/>
      <c r="HU206" s="97"/>
      <c r="HV206" s="97"/>
      <c r="HW206" s="97"/>
      <c r="HX206" s="97"/>
      <c r="HY206" s="97"/>
      <c r="HZ206" s="97"/>
      <c r="IA206" s="97"/>
    </row>
    <row r="207" spans="1:235" s="107" customFormat="1" ht="13.5" customHeight="1" x14ac:dyDescent="0.25">
      <c r="A207" s="189"/>
      <c r="B207" s="189"/>
      <c r="C207" s="282" t="s">
        <v>215</v>
      </c>
      <c r="D207" s="283"/>
      <c r="E207" s="284"/>
      <c r="F207" s="258">
        <f>F206+F204+F202</f>
        <v>15324</v>
      </c>
      <c r="G207" s="285"/>
      <c r="H207" s="258">
        <f>H206+H204+H202</f>
        <v>15324</v>
      </c>
      <c r="I207" s="285"/>
      <c r="J207" s="260">
        <f>J202+J204+J206</f>
        <v>9125.84</v>
      </c>
      <c r="K207" s="261"/>
      <c r="L207" s="263">
        <f t="shared" si="38"/>
        <v>0.59552597233098403</v>
      </c>
      <c r="M207" s="286"/>
      <c r="N207" s="99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  <c r="AV207" s="97"/>
      <c r="AW207" s="97"/>
      <c r="AX207" s="97"/>
      <c r="AY207" s="97"/>
      <c r="AZ207" s="97"/>
      <c r="BA207" s="97"/>
      <c r="BB207" s="97"/>
      <c r="BC207" s="97"/>
      <c r="BD207" s="97"/>
      <c r="BE207" s="97"/>
      <c r="BF207" s="97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7"/>
      <c r="BS207" s="97"/>
      <c r="BT207" s="97"/>
      <c r="BU207" s="97"/>
      <c r="BV207" s="97"/>
      <c r="BW207" s="97"/>
      <c r="BX207" s="97"/>
      <c r="BY207" s="97"/>
      <c r="BZ207" s="97"/>
      <c r="CA207" s="97"/>
      <c r="CB207" s="97"/>
      <c r="CC207" s="97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7"/>
      <c r="CP207" s="97"/>
      <c r="CQ207" s="97"/>
      <c r="CR207" s="97"/>
      <c r="CS207" s="97"/>
      <c r="CT207" s="97"/>
      <c r="CU207" s="97"/>
      <c r="CV207" s="97"/>
      <c r="CW207" s="97"/>
      <c r="CX207" s="97"/>
      <c r="CY207" s="97"/>
      <c r="CZ207" s="97"/>
      <c r="DA207" s="97"/>
      <c r="DB207" s="97"/>
      <c r="DC207" s="97"/>
      <c r="DD207" s="97"/>
      <c r="DE207" s="97"/>
      <c r="DF207" s="97"/>
      <c r="DG207" s="97"/>
      <c r="DH207" s="97"/>
      <c r="DI207" s="97"/>
      <c r="DJ207" s="97"/>
      <c r="DK207" s="97"/>
      <c r="DL207" s="97"/>
      <c r="DM207" s="97"/>
      <c r="DN207" s="97"/>
      <c r="DO207" s="97"/>
      <c r="DP207" s="97"/>
      <c r="DQ207" s="97"/>
      <c r="DR207" s="97"/>
      <c r="DS207" s="97"/>
      <c r="DT207" s="97"/>
      <c r="DU207" s="97"/>
      <c r="DV207" s="97"/>
      <c r="DW207" s="97"/>
      <c r="DX207" s="97"/>
      <c r="DY207" s="97"/>
      <c r="DZ207" s="97"/>
      <c r="EA207" s="97"/>
      <c r="EB207" s="97"/>
      <c r="EC207" s="97"/>
      <c r="ED207" s="97"/>
      <c r="EE207" s="97"/>
      <c r="EF207" s="97"/>
      <c r="EG207" s="97"/>
      <c r="EH207" s="97"/>
      <c r="EI207" s="97"/>
      <c r="EJ207" s="97"/>
      <c r="EK207" s="97"/>
      <c r="EL207" s="97"/>
      <c r="EM207" s="97"/>
      <c r="EN207" s="97"/>
      <c r="EO207" s="97"/>
      <c r="EP207" s="97"/>
      <c r="EQ207" s="97"/>
      <c r="ER207" s="97"/>
      <c r="ES207" s="97"/>
      <c r="ET207" s="97"/>
      <c r="EU207" s="97"/>
      <c r="EV207" s="97"/>
      <c r="EW207" s="97"/>
      <c r="EX207" s="97"/>
      <c r="EY207" s="97"/>
      <c r="EZ207" s="97"/>
      <c r="FA207" s="97"/>
      <c r="FB207" s="97"/>
      <c r="FC207" s="97"/>
      <c r="FD207" s="97"/>
      <c r="FE207" s="97"/>
      <c r="FF207" s="97"/>
      <c r="FG207" s="97"/>
      <c r="FH207" s="97"/>
      <c r="FI207" s="97"/>
      <c r="FJ207" s="97"/>
      <c r="FK207" s="97"/>
      <c r="FL207" s="97"/>
      <c r="FM207" s="97"/>
      <c r="FN207" s="97"/>
      <c r="FO207" s="97"/>
      <c r="FP207" s="97"/>
      <c r="FQ207" s="97"/>
      <c r="FR207" s="97"/>
      <c r="FS207" s="97"/>
      <c r="FT207" s="97"/>
      <c r="FU207" s="97"/>
      <c r="FV207" s="97"/>
      <c r="FW207" s="97"/>
      <c r="FX207" s="97"/>
      <c r="FY207" s="97"/>
      <c r="FZ207" s="97"/>
      <c r="GA207" s="97"/>
      <c r="GB207" s="97"/>
      <c r="GC207" s="97"/>
      <c r="GD207" s="97"/>
      <c r="GE207" s="97"/>
      <c r="GF207" s="97"/>
      <c r="GG207" s="97"/>
      <c r="GH207" s="97"/>
      <c r="GI207" s="97"/>
      <c r="GJ207" s="97"/>
      <c r="GK207" s="97"/>
      <c r="GL207" s="97"/>
      <c r="GM207" s="97"/>
      <c r="GN207" s="97"/>
      <c r="GO207" s="97"/>
      <c r="GP207" s="97"/>
      <c r="GQ207" s="97"/>
      <c r="GR207" s="97"/>
      <c r="GS207" s="97"/>
      <c r="GT207" s="97"/>
      <c r="GU207" s="97"/>
      <c r="GV207" s="97"/>
      <c r="GW207" s="97"/>
      <c r="GX207" s="97"/>
      <c r="GY207" s="97"/>
      <c r="GZ207" s="97"/>
      <c r="HA207" s="97"/>
      <c r="HB207" s="97"/>
      <c r="HC207" s="97"/>
      <c r="HD207" s="97"/>
      <c r="HE207" s="97"/>
      <c r="HF207" s="97"/>
      <c r="HG207" s="97"/>
      <c r="HH207" s="97"/>
      <c r="HI207" s="97"/>
      <c r="HJ207" s="97"/>
      <c r="HK207" s="97"/>
      <c r="HL207" s="97"/>
      <c r="HM207" s="97"/>
      <c r="HN207" s="97"/>
      <c r="HO207" s="97"/>
      <c r="HP207" s="97"/>
      <c r="HQ207" s="97"/>
      <c r="HR207" s="97"/>
      <c r="HS207" s="97"/>
      <c r="HT207" s="97"/>
      <c r="HU207" s="97"/>
      <c r="HV207" s="97"/>
      <c r="HW207" s="97"/>
      <c r="HX207" s="97"/>
      <c r="HY207" s="97"/>
      <c r="HZ207" s="97"/>
      <c r="IA207" s="97"/>
    </row>
    <row r="208" spans="1:235" s="107" customFormat="1" ht="13.5" customHeight="1" x14ac:dyDescent="0.25">
      <c r="A208" s="188"/>
      <c r="B208" s="190"/>
      <c r="C208" s="282" t="s">
        <v>138</v>
      </c>
      <c r="D208" s="283"/>
      <c r="E208" s="284"/>
      <c r="F208" s="258">
        <f t="shared" ref="F208" si="39">F207</f>
        <v>15324</v>
      </c>
      <c r="G208" s="285"/>
      <c r="H208" s="258">
        <f t="shared" ref="H208" si="40">H207</f>
        <v>15324</v>
      </c>
      <c r="I208" s="285"/>
      <c r="J208" s="260">
        <f t="shared" ref="J208" si="41">J207</f>
        <v>9125.84</v>
      </c>
      <c r="K208" s="261"/>
      <c r="L208" s="263">
        <f t="shared" si="38"/>
        <v>0.59552597233098403</v>
      </c>
      <c r="M208" s="286"/>
      <c r="N208" s="99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7"/>
      <c r="BS208" s="97"/>
      <c r="BT208" s="97"/>
      <c r="BU208" s="97"/>
      <c r="BV208" s="97"/>
      <c r="BW208" s="97"/>
      <c r="BX208" s="97"/>
      <c r="BY208" s="97"/>
      <c r="BZ208" s="97"/>
      <c r="CA208" s="97"/>
      <c r="CB208" s="97"/>
      <c r="CC208" s="97"/>
      <c r="CD208" s="97"/>
      <c r="CE208" s="97"/>
      <c r="CF208" s="97"/>
      <c r="CG208" s="97"/>
      <c r="CH208" s="97"/>
      <c r="CI208" s="97"/>
      <c r="CJ208" s="97"/>
      <c r="CK208" s="97"/>
      <c r="CL208" s="97"/>
      <c r="CM208" s="97"/>
      <c r="CN208" s="97"/>
      <c r="CO208" s="97"/>
      <c r="CP208" s="97"/>
      <c r="CQ208" s="97"/>
      <c r="CR208" s="97"/>
      <c r="CS208" s="97"/>
      <c r="CT208" s="97"/>
      <c r="CU208" s="97"/>
      <c r="CV208" s="97"/>
      <c r="CW208" s="97"/>
      <c r="CX208" s="97"/>
      <c r="CY208" s="97"/>
      <c r="CZ208" s="97"/>
      <c r="DA208" s="97"/>
      <c r="DB208" s="97"/>
      <c r="DC208" s="97"/>
      <c r="DD208" s="97"/>
      <c r="DE208" s="97"/>
      <c r="DF208" s="97"/>
      <c r="DG208" s="97"/>
      <c r="DH208" s="97"/>
      <c r="DI208" s="97"/>
      <c r="DJ208" s="97"/>
      <c r="DK208" s="97"/>
      <c r="DL208" s="97"/>
      <c r="DM208" s="97"/>
      <c r="DN208" s="97"/>
      <c r="DO208" s="97"/>
      <c r="DP208" s="97"/>
      <c r="DQ208" s="97"/>
      <c r="DR208" s="97"/>
      <c r="DS208" s="97"/>
      <c r="DT208" s="97"/>
      <c r="DU208" s="97"/>
      <c r="DV208" s="97"/>
      <c r="DW208" s="97"/>
      <c r="DX208" s="97"/>
      <c r="DY208" s="97"/>
      <c r="DZ208" s="97"/>
      <c r="EA208" s="97"/>
      <c r="EB208" s="97"/>
      <c r="EC208" s="97"/>
      <c r="ED208" s="97"/>
      <c r="EE208" s="97"/>
      <c r="EF208" s="97"/>
      <c r="EG208" s="97"/>
      <c r="EH208" s="97"/>
      <c r="EI208" s="97"/>
      <c r="EJ208" s="97"/>
      <c r="EK208" s="97"/>
      <c r="EL208" s="97"/>
      <c r="EM208" s="97"/>
      <c r="EN208" s="97"/>
      <c r="EO208" s="97"/>
      <c r="EP208" s="97"/>
      <c r="EQ208" s="97"/>
      <c r="ER208" s="97"/>
      <c r="ES208" s="97"/>
      <c r="ET208" s="97"/>
      <c r="EU208" s="97"/>
      <c r="EV208" s="97"/>
      <c r="EW208" s="97"/>
      <c r="EX208" s="97"/>
      <c r="EY208" s="97"/>
      <c r="EZ208" s="97"/>
      <c r="FA208" s="97"/>
      <c r="FB208" s="97"/>
      <c r="FC208" s="97"/>
      <c r="FD208" s="97"/>
      <c r="FE208" s="97"/>
      <c r="FF208" s="97"/>
      <c r="FG208" s="97"/>
      <c r="FH208" s="97"/>
      <c r="FI208" s="97"/>
      <c r="FJ208" s="97"/>
      <c r="FK208" s="97"/>
      <c r="FL208" s="97"/>
      <c r="FM208" s="97"/>
      <c r="FN208" s="97"/>
      <c r="FO208" s="97"/>
      <c r="FP208" s="97"/>
      <c r="FQ208" s="97"/>
      <c r="FR208" s="97"/>
      <c r="FS208" s="97"/>
      <c r="FT208" s="97"/>
      <c r="FU208" s="97"/>
      <c r="FV208" s="97"/>
      <c r="FW208" s="97"/>
      <c r="FX208" s="97"/>
      <c r="FY208" s="97"/>
      <c r="FZ208" s="97"/>
      <c r="GA208" s="97"/>
      <c r="GB208" s="97"/>
      <c r="GC208" s="97"/>
      <c r="GD208" s="97"/>
      <c r="GE208" s="97"/>
      <c r="GF208" s="97"/>
      <c r="GG208" s="97"/>
      <c r="GH208" s="97"/>
      <c r="GI208" s="97"/>
      <c r="GJ208" s="97"/>
      <c r="GK208" s="97"/>
      <c r="GL208" s="97"/>
      <c r="GM208" s="97"/>
      <c r="GN208" s="97"/>
      <c r="GO208" s="97"/>
      <c r="GP208" s="97"/>
      <c r="GQ208" s="97"/>
      <c r="GR208" s="97"/>
      <c r="GS208" s="97"/>
      <c r="GT208" s="97"/>
      <c r="GU208" s="97"/>
      <c r="GV208" s="97"/>
      <c r="GW208" s="97"/>
      <c r="GX208" s="97"/>
      <c r="GY208" s="97"/>
      <c r="GZ208" s="97"/>
      <c r="HA208" s="97"/>
      <c r="HB208" s="97"/>
      <c r="HC208" s="97"/>
      <c r="HD208" s="97"/>
      <c r="HE208" s="97"/>
      <c r="HF208" s="97"/>
      <c r="HG208" s="97"/>
      <c r="HH208" s="97"/>
      <c r="HI208" s="97"/>
      <c r="HJ208" s="97"/>
      <c r="HK208" s="97"/>
      <c r="HL208" s="97"/>
      <c r="HM208" s="97"/>
      <c r="HN208" s="97"/>
      <c r="HO208" s="97"/>
      <c r="HP208" s="97"/>
      <c r="HQ208" s="97"/>
      <c r="HR208" s="97"/>
      <c r="HS208" s="97"/>
      <c r="HT208" s="97"/>
      <c r="HU208" s="97"/>
      <c r="HV208" s="97"/>
      <c r="HW208" s="97"/>
      <c r="HX208" s="97"/>
      <c r="HY208" s="97"/>
      <c r="HZ208" s="97"/>
      <c r="IA208" s="97"/>
    </row>
    <row r="209" spans="1:235" ht="18" customHeight="1" x14ac:dyDescent="0.25">
      <c r="A209" s="181"/>
      <c r="B209" s="275" t="s">
        <v>342</v>
      </c>
      <c r="C209" s="275"/>
      <c r="D209" s="275"/>
      <c r="E209" s="275"/>
      <c r="F209" s="276">
        <f>F207</f>
        <v>15324</v>
      </c>
      <c r="G209" s="276"/>
      <c r="H209" s="276">
        <f>H207</f>
        <v>15324</v>
      </c>
      <c r="I209" s="276"/>
      <c r="J209" s="277">
        <f>J207</f>
        <v>9125.84</v>
      </c>
      <c r="K209" s="277"/>
      <c r="L209" s="278">
        <f t="shared" si="38"/>
        <v>0.59552597233098403</v>
      </c>
      <c r="M209" s="278"/>
      <c r="N209" s="116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BM209" s="94"/>
      <c r="BN209" s="94"/>
      <c r="BO209" s="94"/>
      <c r="BP209" s="94"/>
      <c r="BQ209" s="94"/>
      <c r="BR209" s="94"/>
      <c r="BS209" s="94"/>
      <c r="BT209" s="94"/>
      <c r="BU209" s="94"/>
      <c r="BV209" s="94"/>
      <c r="BW209" s="94"/>
      <c r="BX209" s="94"/>
      <c r="BY209" s="94"/>
      <c r="BZ209" s="94"/>
      <c r="CA209" s="94"/>
      <c r="CB209" s="94"/>
      <c r="CC209" s="94"/>
      <c r="CD209" s="94"/>
      <c r="CE209" s="94"/>
      <c r="CF209" s="94"/>
      <c r="CG209" s="94"/>
      <c r="CH209" s="94"/>
      <c r="CI209" s="94"/>
      <c r="CJ209" s="94"/>
      <c r="CK209" s="94"/>
      <c r="CL209" s="94"/>
      <c r="CM209" s="94"/>
      <c r="CN209" s="94"/>
      <c r="CO209" s="94"/>
      <c r="CP209" s="94"/>
      <c r="CQ209" s="94"/>
      <c r="CR209" s="94"/>
      <c r="CS209" s="94"/>
      <c r="CT209" s="94"/>
      <c r="CU209" s="94"/>
      <c r="CV209" s="94"/>
      <c r="CW209" s="94"/>
      <c r="CX209" s="94"/>
      <c r="CY209" s="94"/>
      <c r="CZ209" s="94"/>
      <c r="DA209" s="94"/>
      <c r="DB209" s="94"/>
      <c r="DC209" s="94"/>
      <c r="DD209" s="94"/>
      <c r="DE209" s="94"/>
      <c r="DF209" s="94"/>
      <c r="DG209" s="94"/>
      <c r="DH209" s="94"/>
      <c r="DI209" s="94"/>
      <c r="DJ209" s="94"/>
      <c r="DK209" s="94"/>
      <c r="DL209" s="94"/>
      <c r="DM209" s="94"/>
      <c r="DN209" s="94"/>
      <c r="DO209" s="94"/>
      <c r="DP209" s="94"/>
      <c r="DQ209" s="94"/>
      <c r="DR209" s="94"/>
      <c r="DS209" s="94"/>
      <c r="DT209" s="94"/>
      <c r="DU209" s="94"/>
      <c r="DV209" s="94"/>
      <c r="DW209" s="94"/>
      <c r="DX209" s="94"/>
      <c r="DY209" s="94"/>
      <c r="DZ209" s="94"/>
      <c r="EA209" s="94"/>
      <c r="EB209" s="94"/>
      <c r="EC209" s="94"/>
      <c r="ED209" s="94"/>
      <c r="EE209" s="94"/>
      <c r="EF209" s="94"/>
      <c r="EG209" s="94"/>
      <c r="EH209" s="94"/>
      <c r="EI209" s="94"/>
      <c r="EJ209" s="94"/>
      <c r="EK209" s="94"/>
      <c r="EL209" s="94"/>
      <c r="EM209" s="94"/>
      <c r="EN209" s="94"/>
      <c r="EO209" s="94"/>
      <c r="EP209" s="94"/>
      <c r="EQ209" s="94"/>
      <c r="ER209" s="94"/>
      <c r="ES209" s="94"/>
      <c r="ET209" s="94"/>
      <c r="EU209" s="94"/>
      <c r="EV209" s="94"/>
      <c r="EW209" s="94"/>
      <c r="EX209" s="94"/>
      <c r="EY209" s="94"/>
      <c r="EZ209" s="94"/>
      <c r="FA209" s="94"/>
      <c r="FB209" s="94"/>
      <c r="FC209" s="94"/>
      <c r="FD209" s="94"/>
      <c r="FE209" s="94"/>
      <c r="FF209" s="94"/>
      <c r="FG209" s="94"/>
      <c r="FH209" s="94"/>
      <c r="FI209" s="94"/>
      <c r="FJ209" s="94"/>
      <c r="FK209" s="94"/>
      <c r="FL209" s="94"/>
      <c r="FM209" s="94"/>
      <c r="FN209" s="94"/>
      <c r="FO209" s="94"/>
      <c r="FP209" s="94"/>
      <c r="FQ209" s="94"/>
      <c r="FR209" s="94"/>
      <c r="FS209" s="94"/>
      <c r="FT209" s="94"/>
      <c r="FU209" s="94"/>
      <c r="FV209" s="94"/>
      <c r="FW209" s="94"/>
      <c r="FX209" s="94"/>
      <c r="FY209" s="94"/>
      <c r="FZ209" s="94"/>
      <c r="GA209" s="94"/>
      <c r="GB209" s="94"/>
      <c r="GC209" s="94"/>
      <c r="GD209" s="94"/>
      <c r="GE209" s="94"/>
      <c r="GF209" s="94"/>
      <c r="GG209" s="94"/>
      <c r="GH209" s="94"/>
      <c r="GI209" s="94"/>
      <c r="GJ209" s="94"/>
      <c r="GK209" s="94"/>
      <c r="GL209" s="94"/>
      <c r="GM209" s="94"/>
      <c r="GN209" s="94"/>
      <c r="GO209" s="94"/>
      <c r="GP209" s="94"/>
      <c r="GQ209" s="94"/>
      <c r="GR209" s="94"/>
      <c r="GS209" s="94"/>
      <c r="GT209" s="94"/>
      <c r="GU209" s="94"/>
      <c r="GV209" s="94"/>
      <c r="GW209" s="94"/>
      <c r="GX209" s="94"/>
      <c r="GY209" s="94"/>
      <c r="GZ209" s="94"/>
      <c r="HA209" s="94"/>
      <c r="HB209" s="94"/>
      <c r="HC209" s="94"/>
      <c r="HD209" s="94"/>
      <c r="HE209" s="94"/>
      <c r="HF209" s="94"/>
      <c r="HG209" s="94"/>
      <c r="HH209" s="94"/>
      <c r="HI209" s="94"/>
      <c r="HJ209" s="94"/>
      <c r="HK209" s="94"/>
      <c r="HL209" s="94"/>
      <c r="HM209" s="94"/>
      <c r="HN209" s="94"/>
      <c r="HO209" s="94"/>
      <c r="HP209" s="94"/>
      <c r="HQ209" s="94"/>
      <c r="HR209" s="94"/>
      <c r="HS209" s="94"/>
      <c r="HT209" s="94"/>
      <c r="HU209" s="94"/>
      <c r="HV209" s="94"/>
      <c r="HW209" s="94"/>
      <c r="HX209" s="94"/>
      <c r="HY209" s="94"/>
      <c r="HZ209" s="94"/>
      <c r="IA209" s="94"/>
    </row>
    <row r="210" spans="1:235" ht="18" customHeight="1" x14ac:dyDescent="0.25">
      <c r="A210" s="181"/>
      <c r="B210" s="264" t="s">
        <v>225</v>
      </c>
      <c r="C210" s="265"/>
      <c r="D210" s="265"/>
      <c r="E210" s="265"/>
      <c r="F210" s="266">
        <f>F209</f>
        <v>15324</v>
      </c>
      <c r="G210" s="266"/>
      <c r="H210" s="266">
        <f>H209</f>
        <v>15324</v>
      </c>
      <c r="I210" s="266"/>
      <c r="J210" s="267">
        <f>J209</f>
        <v>9125.84</v>
      </c>
      <c r="K210" s="267"/>
      <c r="L210" s="313">
        <f t="shared" si="38"/>
        <v>0.59552597233098403</v>
      </c>
      <c r="M210" s="313"/>
      <c r="N210" s="116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  <c r="BH210" s="94"/>
      <c r="BI210" s="94"/>
      <c r="BJ210" s="94"/>
      <c r="BK210" s="94"/>
      <c r="BL210" s="94"/>
      <c r="BM210" s="94"/>
      <c r="BN210" s="94"/>
      <c r="BO210" s="94"/>
      <c r="BP210" s="94"/>
      <c r="BQ210" s="94"/>
      <c r="BR210" s="94"/>
      <c r="BS210" s="94"/>
      <c r="BT210" s="94"/>
      <c r="BU210" s="94"/>
      <c r="BV210" s="94"/>
      <c r="BW210" s="94"/>
      <c r="BX210" s="94"/>
      <c r="BY210" s="94"/>
      <c r="BZ210" s="94"/>
      <c r="CA210" s="94"/>
      <c r="CB210" s="94"/>
      <c r="CC210" s="94"/>
      <c r="CD210" s="94"/>
      <c r="CE210" s="94"/>
      <c r="CF210" s="94"/>
      <c r="CG210" s="94"/>
      <c r="CH210" s="94"/>
      <c r="CI210" s="94"/>
      <c r="CJ210" s="94"/>
      <c r="CK210" s="94"/>
      <c r="CL210" s="94"/>
      <c r="CM210" s="94"/>
      <c r="CN210" s="94"/>
      <c r="CO210" s="94"/>
      <c r="CP210" s="94"/>
      <c r="CQ210" s="94"/>
      <c r="CR210" s="94"/>
      <c r="CS210" s="94"/>
      <c r="CT210" s="94"/>
      <c r="CU210" s="94"/>
      <c r="CV210" s="94"/>
      <c r="CW210" s="94"/>
      <c r="CX210" s="94"/>
      <c r="CY210" s="94"/>
      <c r="CZ210" s="94"/>
      <c r="DA210" s="94"/>
      <c r="DB210" s="94"/>
      <c r="DC210" s="94"/>
      <c r="DD210" s="94"/>
      <c r="DE210" s="94"/>
      <c r="DF210" s="94"/>
      <c r="DG210" s="94"/>
      <c r="DH210" s="94"/>
      <c r="DI210" s="94"/>
      <c r="DJ210" s="94"/>
      <c r="DK210" s="94"/>
      <c r="DL210" s="94"/>
      <c r="DM210" s="94"/>
      <c r="DN210" s="94"/>
      <c r="DO210" s="94"/>
      <c r="DP210" s="94"/>
      <c r="DQ210" s="94"/>
      <c r="DR210" s="94"/>
      <c r="DS210" s="94"/>
      <c r="DT210" s="94"/>
      <c r="DU210" s="94"/>
      <c r="DV210" s="94"/>
      <c r="DW210" s="94"/>
      <c r="DX210" s="94"/>
      <c r="DY210" s="94"/>
      <c r="DZ210" s="94"/>
      <c r="EA210" s="94"/>
      <c r="EB210" s="94"/>
      <c r="EC210" s="94"/>
      <c r="ED210" s="94"/>
      <c r="EE210" s="94"/>
      <c r="EF210" s="94"/>
      <c r="EG210" s="94"/>
      <c r="EH210" s="94"/>
      <c r="EI210" s="94"/>
      <c r="EJ210" s="94"/>
      <c r="EK210" s="94"/>
      <c r="EL210" s="94"/>
      <c r="EM210" s="94"/>
      <c r="EN210" s="94"/>
      <c r="EO210" s="94"/>
      <c r="EP210" s="94"/>
      <c r="EQ210" s="94"/>
      <c r="ER210" s="94"/>
      <c r="ES210" s="94"/>
      <c r="ET210" s="94"/>
      <c r="EU210" s="94"/>
      <c r="EV210" s="94"/>
      <c r="EW210" s="94"/>
      <c r="EX210" s="94"/>
      <c r="EY210" s="94"/>
      <c r="EZ210" s="94"/>
      <c r="FA210" s="94"/>
      <c r="FB210" s="94"/>
      <c r="FC210" s="94"/>
      <c r="FD210" s="94"/>
      <c r="FE210" s="94"/>
      <c r="FF210" s="94"/>
      <c r="FG210" s="94"/>
      <c r="FH210" s="94"/>
      <c r="FI210" s="94"/>
      <c r="FJ210" s="94"/>
      <c r="FK210" s="94"/>
      <c r="FL210" s="94"/>
      <c r="FM210" s="94"/>
      <c r="FN210" s="94"/>
      <c r="FO210" s="94"/>
      <c r="FP210" s="94"/>
      <c r="FQ210" s="94"/>
      <c r="FR210" s="94"/>
      <c r="FS210" s="94"/>
      <c r="FT210" s="94"/>
      <c r="FU210" s="94"/>
      <c r="FV210" s="94"/>
      <c r="FW210" s="94"/>
      <c r="FX210" s="94"/>
      <c r="FY210" s="94"/>
      <c r="FZ210" s="94"/>
      <c r="GA210" s="94"/>
      <c r="GB210" s="94"/>
      <c r="GC210" s="94"/>
      <c r="GD210" s="94"/>
      <c r="GE210" s="94"/>
      <c r="GF210" s="94"/>
      <c r="GG210" s="94"/>
      <c r="GH210" s="94"/>
      <c r="GI210" s="94"/>
      <c r="GJ210" s="94"/>
      <c r="GK210" s="94"/>
      <c r="GL210" s="94"/>
      <c r="GM210" s="94"/>
      <c r="GN210" s="94"/>
      <c r="GO210" s="94"/>
      <c r="GP210" s="94"/>
      <c r="GQ210" s="94"/>
      <c r="GR210" s="94"/>
      <c r="GS210" s="94"/>
      <c r="GT210" s="94"/>
      <c r="GU210" s="94"/>
      <c r="GV210" s="94"/>
      <c r="GW210" s="94"/>
      <c r="GX210" s="94"/>
      <c r="GY210" s="94"/>
      <c r="GZ210" s="94"/>
      <c r="HA210" s="94"/>
      <c r="HB210" s="94"/>
      <c r="HC210" s="94"/>
      <c r="HD210" s="94"/>
      <c r="HE210" s="94"/>
      <c r="HF210" s="94"/>
      <c r="HG210" s="94"/>
      <c r="HH210" s="94"/>
      <c r="HI210" s="94"/>
      <c r="HJ210" s="94"/>
      <c r="HK210" s="94"/>
      <c r="HL210" s="94"/>
      <c r="HM210" s="94"/>
      <c r="HN210" s="94"/>
      <c r="HO210" s="94"/>
      <c r="HP210" s="94"/>
      <c r="HQ210" s="94"/>
      <c r="HR210" s="94"/>
      <c r="HS210" s="94"/>
      <c r="HT210" s="94"/>
      <c r="HU210" s="94"/>
      <c r="HV210" s="94"/>
      <c r="HW210" s="94"/>
      <c r="HX210" s="94"/>
      <c r="HY210" s="94"/>
      <c r="HZ210" s="94"/>
      <c r="IA210" s="94"/>
    </row>
    <row r="211" spans="1:235" ht="18" customHeight="1" x14ac:dyDescent="0.25">
      <c r="A211" s="181"/>
      <c r="B211" s="269" t="s">
        <v>162</v>
      </c>
      <c r="C211" s="270"/>
      <c r="D211" s="270"/>
      <c r="E211" s="270"/>
      <c r="F211" s="271">
        <f t="shared" ref="F211:H211" si="42">F210</f>
        <v>15324</v>
      </c>
      <c r="G211" s="271"/>
      <c r="H211" s="271">
        <f t="shared" si="42"/>
        <v>15324</v>
      </c>
      <c r="I211" s="271"/>
      <c r="J211" s="272">
        <f t="shared" ref="J211" si="43">J210</f>
        <v>9125.84</v>
      </c>
      <c r="K211" s="272"/>
      <c r="L211" s="273">
        <f t="shared" si="38"/>
        <v>0.59552597233098403</v>
      </c>
      <c r="M211" s="273"/>
      <c r="N211" s="116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  <c r="BH211" s="94"/>
      <c r="BI211" s="94"/>
      <c r="BJ211" s="94"/>
      <c r="BK211" s="94"/>
      <c r="BL211" s="94"/>
      <c r="BM211" s="94"/>
      <c r="BN211" s="94"/>
      <c r="BO211" s="94"/>
      <c r="BP211" s="94"/>
      <c r="BQ211" s="94"/>
      <c r="BR211" s="94"/>
      <c r="BS211" s="94"/>
      <c r="BT211" s="94"/>
      <c r="BU211" s="94"/>
      <c r="BV211" s="94"/>
      <c r="BW211" s="94"/>
      <c r="BX211" s="94"/>
      <c r="BY211" s="94"/>
      <c r="BZ211" s="94"/>
      <c r="CA211" s="94"/>
      <c r="CB211" s="94"/>
      <c r="CC211" s="94"/>
      <c r="CD211" s="94"/>
      <c r="CE211" s="94"/>
      <c r="CF211" s="94"/>
      <c r="CG211" s="94"/>
      <c r="CH211" s="94"/>
      <c r="CI211" s="94"/>
      <c r="CJ211" s="94"/>
      <c r="CK211" s="94"/>
      <c r="CL211" s="94"/>
      <c r="CM211" s="94"/>
      <c r="CN211" s="94"/>
      <c r="CO211" s="94"/>
      <c r="CP211" s="94"/>
      <c r="CQ211" s="94"/>
      <c r="CR211" s="94"/>
      <c r="CS211" s="94"/>
      <c r="CT211" s="94"/>
      <c r="CU211" s="94"/>
      <c r="CV211" s="94"/>
      <c r="CW211" s="94"/>
      <c r="CX211" s="94"/>
      <c r="CY211" s="94"/>
      <c r="CZ211" s="94"/>
      <c r="DA211" s="94"/>
      <c r="DB211" s="94"/>
      <c r="DC211" s="94"/>
      <c r="DD211" s="94"/>
      <c r="DE211" s="94"/>
      <c r="DF211" s="94"/>
      <c r="DG211" s="94"/>
      <c r="DH211" s="94"/>
      <c r="DI211" s="94"/>
      <c r="DJ211" s="94"/>
      <c r="DK211" s="94"/>
      <c r="DL211" s="94"/>
      <c r="DM211" s="94"/>
      <c r="DN211" s="94"/>
      <c r="DO211" s="94"/>
      <c r="DP211" s="94"/>
      <c r="DQ211" s="94"/>
      <c r="DR211" s="94"/>
      <c r="DS211" s="94"/>
      <c r="DT211" s="94"/>
      <c r="DU211" s="94"/>
      <c r="DV211" s="94"/>
      <c r="DW211" s="94"/>
      <c r="DX211" s="94"/>
      <c r="DY211" s="94"/>
      <c r="DZ211" s="94"/>
      <c r="EA211" s="94"/>
      <c r="EB211" s="94"/>
      <c r="EC211" s="94"/>
      <c r="ED211" s="94"/>
      <c r="EE211" s="94"/>
      <c r="EF211" s="94"/>
      <c r="EG211" s="94"/>
      <c r="EH211" s="94"/>
      <c r="EI211" s="94"/>
      <c r="EJ211" s="94"/>
      <c r="EK211" s="94"/>
      <c r="EL211" s="94"/>
      <c r="EM211" s="94"/>
      <c r="EN211" s="94"/>
      <c r="EO211" s="94"/>
      <c r="EP211" s="94"/>
      <c r="EQ211" s="94"/>
      <c r="ER211" s="94"/>
      <c r="ES211" s="94"/>
      <c r="ET211" s="94"/>
      <c r="EU211" s="94"/>
      <c r="EV211" s="94"/>
      <c r="EW211" s="94"/>
      <c r="EX211" s="94"/>
      <c r="EY211" s="94"/>
      <c r="EZ211" s="94"/>
      <c r="FA211" s="94"/>
      <c r="FB211" s="94"/>
      <c r="FC211" s="94"/>
      <c r="FD211" s="94"/>
      <c r="FE211" s="94"/>
      <c r="FF211" s="94"/>
      <c r="FG211" s="94"/>
      <c r="FH211" s="94"/>
      <c r="FI211" s="94"/>
      <c r="FJ211" s="94"/>
      <c r="FK211" s="94"/>
      <c r="FL211" s="94"/>
      <c r="FM211" s="94"/>
      <c r="FN211" s="94"/>
      <c r="FO211" s="94"/>
      <c r="FP211" s="94"/>
      <c r="FQ211" s="94"/>
      <c r="FR211" s="94"/>
      <c r="FS211" s="94"/>
      <c r="FT211" s="94"/>
      <c r="FU211" s="94"/>
      <c r="FV211" s="94"/>
      <c r="FW211" s="94"/>
      <c r="FX211" s="94"/>
      <c r="FY211" s="94"/>
      <c r="FZ211" s="94"/>
      <c r="GA211" s="94"/>
      <c r="GB211" s="94"/>
      <c r="GC211" s="94"/>
      <c r="GD211" s="94"/>
      <c r="GE211" s="94"/>
      <c r="GF211" s="94"/>
      <c r="GG211" s="94"/>
      <c r="GH211" s="94"/>
      <c r="GI211" s="94"/>
      <c r="GJ211" s="94"/>
      <c r="GK211" s="94"/>
      <c r="GL211" s="94"/>
      <c r="GM211" s="94"/>
      <c r="GN211" s="94"/>
      <c r="GO211" s="94"/>
      <c r="GP211" s="94"/>
      <c r="GQ211" s="94"/>
      <c r="GR211" s="94"/>
      <c r="GS211" s="94"/>
      <c r="GT211" s="94"/>
      <c r="GU211" s="94"/>
      <c r="GV211" s="94"/>
      <c r="GW211" s="94"/>
      <c r="GX211" s="94"/>
      <c r="GY211" s="94"/>
      <c r="GZ211" s="94"/>
      <c r="HA211" s="94"/>
      <c r="HB211" s="94"/>
      <c r="HC211" s="94"/>
      <c r="HD211" s="94"/>
      <c r="HE211" s="94"/>
      <c r="HF211" s="94"/>
      <c r="HG211" s="94"/>
      <c r="HH211" s="94"/>
      <c r="HI211" s="94"/>
      <c r="HJ211" s="94"/>
      <c r="HK211" s="94"/>
      <c r="HL211" s="94"/>
      <c r="HM211" s="94"/>
      <c r="HN211" s="94"/>
      <c r="HO211" s="94"/>
      <c r="HP211" s="94"/>
      <c r="HQ211" s="94"/>
      <c r="HR211" s="94"/>
      <c r="HS211" s="94"/>
      <c r="HT211" s="94"/>
      <c r="HU211" s="94"/>
      <c r="HV211" s="94"/>
      <c r="HW211" s="94"/>
      <c r="HX211" s="94"/>
      <c r="HY211" s="94"/>
      <c r="HZ211" s="94"/>
      <c r="IA211" s="94"/>
    </row>
    <row r="212" spans="1:235" ht="18" customHeight="1" x14ac:dyDescent="0.25">
      <c r="A212" s="181"/>
      <c r="B212" s="195"/>
      <c r="C212" s="195"/>
      <c r="D212" s="195"/>
      <c r="E212" s="195"/>
      <c r="F212" s="196"/>
      <c r="G212" s="196"/>
      <c r="H212" s="196"/>
      <c r="I212" s="196"/>
      <c r="J212" s="197"/>
      <c r="K212" s="197"/>
      <c r="L212" s="198"/>
      <c r="M212" s="198"/>
      <c r="N212" s="116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  <c r="BH212" s="94"/>
      <c r="BI212" s="94"/>
      <c r="BJ212" s="94"/>
      <c r="BK212" s="94"/>
      <c r="BL212" s="94"/>
      <c r="BM212" s="94"/>
      <c r="BN212" s="94"/>
      <c r="BO212" s="94"/>
      <c r="BP212" s="94"/>
      <c r="BQ212" s="94"/>
      <c r="BR212" s="94"/>
      <c r="BS212" s="94"/>
      <c r="BT212" s="94"/>
      <c r="BU212" s="94"/>
      <c r="BV212" s="94"/>
      <c r="BW212" s="94"/>
      <c r="BX212" s="94"/>
      <c r="BY212" s="94"/>
      <c r="BZ212" s="94"/>
      <c r="CA212" s="94"/>
      <c r="CB212" s="94"/>
      <c r="CC212" s="94"/>
      <c r="CD212" s="94"/>
      <c r="CE212" s="94"/>
      <c r="CF212" s="94"/>
      <c r="CG212" s="94"/>
      <c r="CH212" s="94"/>
      <c r="CI212" s="94"/>
      <c r="CJ212" s="94"/>
      <c r="CK212" s="94"/>
      <c r="CL212" s="94"/>
      <c r="CM212" s="94"/>
      <c r="CN212" s="94"/>
      <c r="CO212" s="94"/>
      <c r="CP212" s="94"/>
      <c r="CQ212" s="94"/>
      <c r="CR212" s="94"/>
      <c r="CS212" s="94"/>
      <c r="CT212" s="94"/>
      <c r="CU212" s="94"/>
      <c r="CV212" s="94"/>
      <c r="CW212" s="94"/>
      <c r="CX212" s="94"/>
      <c r="CY212" s="94"/>
      <c r="CZ212" s="94"/>
      <c r="DA212" s="94"/>
      <c r="DB212" s="94"/>
      <c r="DC212" s="94"/>
      <c r="DD212" s="94"/>
      <c r="DE212" s="94"/>
      <c r="DF212" s="94"/>
      <c r="DG212" s="94"/>
      <c r="DH212" s="94"/>
      <c r="DI212" s="94"/>
      <c r="DJ212" s="94"/>
      <c r="DK212" s="94"/>
      <c r="DL212" s="94"/>
      <c r="DM212" s="94"/>
      <c r="DN212" s="94"/>
      <c r="DO212" s="94"/>
      <c r="DP212" s="94"/>
      <c r="DQ212" s="94"/>
      <c r="DR212" s="94"/>
      <c r="DS212" s="94"/>
      <c r="DT212" s="94"/>
      <c r="DU212" s="94"/>
      <c r="DV212" s="94"/>
      <c r="DW212" s="94"/>
      <c r="DX212" s="94"/>
      <c r="DY212" s="94"/>
      <c r="DZ212" s="94"/>
      <c r="EA212" s="94"/>
      <c r="EB212" s="94"/>
      <c r="EC212" s="94"/>
      <c r="ED212" s="94"/>
      <c r="EE212" s="94"/>
      <c r="EF212" s="94"/>
      <c r="EG212" s="94"/>
      <c r="EH212" s="94"/>
      <c r="EI212" s="94"/>
      <c r="EJ212" s="94"/>
      <c r="EK212" s="94"/>
      <c r="EL212" s="94"/>
      <c r="EM212" s="94"/>
      <c r="EN212" s="94"/>
      <c r="EO212" s="94"/>
      <c r="EP212" s="94"/>
      <c r="EQ212" s="94"/>
      <c r="ER212" s="94"/>
      <c r="ES212" s="94"/>
      <c r="ET212" s="94"/>
      <c r="EU212" s="94"/>
      <c r="EV212" s="94"/>
      <c r="EW212" s="94"/>
      <c r="EX212" s="94"/>
      <c r="EY212" s="94"/>
      <c r="EZ212" s="94"/>
      <c r="FA212" s="94"/>
      <c r="FB212" s="94"/>
      <c r="FC212" s="94"/>
      <c r="FD212" s="94"/>
      <c r="FE212" s="94"/>
      <c r="FF212" s="94"/>
      <c r="FG212" s="94"/>
      <c r="FH212" s="94"/>
      <c r="FI212" s="94"/>
      <c r="FJ212" s="94"/>
      <c r="FK212" s="94"/>
      <c r="FL212" s="94"/>
      <c r="FM212" s="94"/>
      <c r="FN212" s="94"/>
      <c r="FO212" s="94"/>
      <c r="FP212" s="94"/>
      <c r="FQ212" s="94"/>
      <c r="FR212" s="94"/>
      <c r="FS212" s="94"/>
      <c r="FT212" s="94"/>
      <c r="FU212" s="94"/>
      <c r="FV212" s="94"/>
      <c r="FW212" s="94"/>
      <c r="FX212" s="94"/>
      <c r="FY212" s="94"/>
      <c r="FZ212" s="94"/>
      <c r="GA212" s="94"/>
      <c r="GB212" s="94"/>
      <c r="GC212" s="94"/>
      <c r="GD212" s="94"/>
      <c r="GE212" s="94"/>
      <c r="GF212" s="94"/>
      <c r="GG212" s="94"/>
      <c r="GH212" s="94"/>
      <c r="GI212" s="94"/>
      <c r="GJ212" s="94"/>
      <c r="GK212" s="94"/>
      <c r="GL212" s="94"/>
      <c r="GM212" s="94"/>
      <c r="GN212" s="94"/>
      <c r="GO212" s="94"/>
      <c r="GP212" s="94"/>
      <c r="GQ212" s="94"/>
      <c r="GR212" s="94"/>
      <c r="GS212" s="94"/>
      <c r="GT212" s="94"/>
      <c r="GU212" s="94"/>
      <c r="GV212" s="94"/>
      <c r="GW212" s="94"/>
      <c r="GX212" s="94"/>
      <c r="GY212" s="94"/>
      <c r="GZ212" s="94"/>
      <c r="HA212" s="94"/>
      <c r="HB212" s="94"/>
      <c r="HC212" s="94"/>
      <c r="HD212" s="94"/>
      <c r="HE212" s="94"/>
      <c r="HF212" s="94"/>
      <c r="HG212" s="94"/>
      <c r="HH212" s="94"/>
      <c r="HI212" s="94"/>
      <c r="HJ212" s="94"/>
      <c r="HK212" s="94"/>
      <c r="HL212" s="94"/>
      <c r="HM212" s="94"/>
      <c r="HN212" s="94"/>
      <c r="HO212" s="94"/>
      <c r="HP212" s="94"/>
      <c r="HQ212" s="94"/>
      <c r="HR212" s="94"/>
      <c r="HS212" s="94"/>
      <c r="HT212" s="94"/>
      <c r="HU212" s="94"/>
      <c r="HV212" s="94"/>
      <c r="HW212" s="94"/>
      <c r="HX212" s="94"/>
      <c r="HY212" s="94"/>
      <c r="HZ212" s="94"/>
      <c r="IA212" s="94"/>
    </row>
    <row r="213" spans="1:235" s="199" customFormat="1" ht="18" customHeight="1" x14ac:dyDescent="0.25">
      <c r="A213" s="181"/>
      <c r="B213" s="275" t="s">
        <v>343</v>
      </c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179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  <c r="BZ213" s="180"/>
      <c r="CA213" s="180"/>
      <c r="CB213" s="180"/>
      <c r="CC213" s="180"/>
      <c r="CD213" s="180"/>
      <c r="CE213" s="180"/>
      <c r="CF213" s="180"/>
      <c r="CG213" s="180"/>
      <c r="CH213" s="180"/>
      <c r="CI213" s="180"/>
      <c r="CJ213" s="180"/>
      <c r="CK213" s="180"/>
      <c r="CL213" s="180"/>
      <c r="CM213" s="180"/>
      <c r="CN213" s="180"/>
      <c r="CO213" s="180"/>
      <c r="CP213" s="180"/>
      <c r="CQ213" s="180"/>
      <c r="CR213" s="180"/>
      <c r="CS213" s="180"/>
      <c r="CT213" s="180"/>
      <c r="CU213" s="180"/>
      <c r="CV213" s="180"/>
      <c r="CW213" s="180"/>
      <c r="CX213" s="180"/>
      <c r="CY213" s="180"/>
      <c r="CZ213" s="180"/>
      <c r="DA213" s="180"/>
      <c r="DB213" s="180"/>
      <c r="DC213" s="180"/>
      <c r="DD213" s="180"/>
      <c r="DE213" s="180"/>
      <c r="DF213" s="180"/>
      <c r="DG213" s="180"/>
      <c r="DH213" s="180"/>
      <c r="DI213" s="180"/>
      <c r="DJ213" s="180"/>
      <c r="DK213" s="180"/>
      <c r="DL213" s="180"/>
      <c r="DM213" s="180"/>
      <c r="DN213" s="180"/>
      <c r="DO213" s="180"/>
      <c r="DP213" s="180"/>
      <c r="DQ213" s="180"/>
      <c r="DR213" s="180"/>
      <c r="DS213" s="180"/>
      <c r="DT213" s="180"/>
      <c r="DU213" s="180"/>
      <c r="DV213" s="180"/>
      <c r="DW213" s="180"/>
      <c r="DX213" s="180"/>
      <c r="DY213" s="180"/>
      <c r="DZ213" s="180"/>
      <c r="EA213" s="180"/>
      <c r="EB213" s="180"/>
      <c r="EC213" s="180"/>
      <c r="ED213" s="180"/>
      <c r="EE213" s="180"/>
      <c r="EF213" s="180"/>
      <c r="EG213" s="180"/>
      <c r="EH213" s="180"/>
      <c r="EI213" s="180"/>
      <c r="EJ213" s="180"/>
      <c r="EK213" s="180"/>
      <c r="EL213" s="180"/>
      <c r="EM213" s="180"/>
      <c r="EN213" s="180"/>
      <c r="EO213" s="180"/>
      <c r="EP213" s="180"/>
      <c r="EQ213" s="180"/>
      <c r="ER213" s="180"/>
      <c r="ES213" s="180"/>
      <c r="ET213" s="180"/>
      <c r="EU213" s="180"/>
      <c r="EV213" s="180"/>
      <c r="EW213" s="180"/>
      <c r="EX213" s="180"/>
      <c r="EY213" s="180"/>
      <c r="EZ213" s="180"/>
      <c r="FA213" s="180"/>
      <c r="FB213" s="180"/>
      <c r="FC213" s="180"/>
      <c r="FD213" s="180"/>
      <c r="FE213" s="180"/>
      <c r="FF213" s="180"/>
      <c r="FG213" s="180"/>
      <c r="FH213" s="180"/>
      <c r="FI213" s="180"/>
      <c r="FJ213" s="180"/>
      <c r="FK213" s="180"/>
      <c r="FL213" s="180"/>
      <c r="FM213" s="180"/>
      <c r="FN213" s="180"/>
      <c r="FO213" s="180"/>
      <c r="FP213" s="180"/>
      <c r="FQ213" s="180"/>
      <c r="FR213" s="180"/>
      <c r="FS213" s="180"/>
      <c r="FT213" s="180"/>
      <c r="FU213" s="180"/>
      <c r="FV213" s="180"/>
      <c r="FW213" s="180"/>
      <c r="FX213" s="180"/>
      <c r="FY213" s="180"/>
      <c r="FZ213" s="180"/>
      <c r="GA213" s="180"/>
      <c r="GB213" s="180"/>
      <c r="GC213" s="180"/>
      <c r="GD213" s="180"/>
      <c r="GE213" s="180"/>
      <c r="GF213" s="180"/>
      <c r="GG213" s="180"/>
      <c r="GH213" s="180"/>
      <c r="GI213" s="180"/>
      <c r="GJ213" s="180"/>
      <c r="GK213" s="180"/>
      <c r="GL213" s="180"/>
      <c r="GM213" s="180"/>
      <c r="GN213" s="180"/>
      <c r="GO213" s="180"/>
      <c r="GP213" s="180"/>
      <c r="GQ213" s="180"/>
      <c r="GR213" s="180"/>
      <c r="GS213" s="180"/>
      <c r="GT213" s="180"/>
      <c r="GU213" s="180"/>
      <c r="GV213" s="180"/>
      <c r="GW213" s="180"/>
      <c r="GX213" s="180"/>
      <c r="GY213" s="180"/>
      <c r="GZ213" s="180"/>
      <c r="HA213" s="180"/>
      <c r="HB213" s="180"/>
      <c r="HC213" s="180"/>
      <c r="HD213" s="180"/>
      <c r="HE213" s="180"/>
      <c r="HF213" s="180"/>
      <c r="HG213" s="180"/>
      <c r="HH213" s="180"/>
      <c r="HI213" s="180"/>
      <c r="HJ213" s="180"/>
      <c r="HK213" s="180"/>
      <c r="HL213" s="180"/>
      <c r="HM213" s="180"/>
      <c r="HN213" s="180"/>
      <c r="HO213" s="180"/>
      <c r="HP213" s="180"/>
      <c r="HQ213" s="180"/>
      <c r="HR213" s="180"/>
      <c r="HS213" s="180"/>
      <c r="HT213" s="180"/>
      <c r="HU213" s="180"/>
      <c r="HV213" s="180"/>
      <c r="HW213" s="180"/>
      <c r="HX213" s="180"/>
      <c r="HY213" s="180"/>
      <c r="HZ213" s="180"/>
      <c r="IA213" s="180"/>
    </row>
    <row r="214" spans="1:235" s="199" customFormat="1" ht="18" customHeight="1" x14ac:dyDescent="0.25">
      <c r="A214" s="181"/>
      <c r="B214" s="281" t="s">
        <v>115</v>
      </c>
      <c r="C214" s="281"/>
      <c r="D214" s="281"/>
      <c r="E214" s="281"/>
      <c r="F214" s="281"/>
      <c r="G214" s="281"/>
      <c r="H214" s="281"/>
      <c r="I214" s="281"/>
      <c r="J214" s="281"/>
      <c r="K214" s="281"/>
      <c r="L214" s="281"/>
      <c r="M214" s="281"/>
      <c r="N214" s="179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  <c r="BD214" s="180"/>
      <c r="BE214" s="180"/>
      <c r="BF214" s="180"/>
      <c r="BG214" s="180"/>
      <c r="BH214" s="180"/>
      <c r="BI214" s="180"/>
      <c r="BJ214" s="180"/>
      <c r="BK214" s="180"/>
      <c r="BL214" s="180"/>
      <c r="BM214" s="180"/>
      <c r="BN214" s="180"/>
      <c r="BO214" s="180"/>
      <c r="BP214" s="180"/>
      <c r="BQ214" s="180"/>
      <c r="BR214" s="180"/>
      <c r="BS214" s="180"/>
      <c r="BT214" s="180"/>
      <c r="BU214" s="180"/>
      <c r="BV214" s="180"/>
      <c r="BW214" s="180"/>
      <c r="BX214" s="180"/>
      <c r="BY214" s="180"/>
      <c r="BZ214" s="180"/>
      <c r="CA214" s="180"/>
      <c r="CB214" s="180"/>
      <c r="CC214" s="180"/>
      <c r="CD214" s="180"/>
      <c r="CE214" s="180"/>
      <c r="CF214" s="180"/>
      <c r="CG214" s="180"/>
      <c r="CH214" s="180"/>
      <c r="CI214" s="180"/>
      <c r="CJ214" s="180"/>
      <c r="CK214" s="180"/>
      <c r="CL214" s="180"/>
      <c r="CM214" s="180"/>
      <c r="CN214" s="180"/>
      <c r="CO214" s="180"/>
      <c r="CP214" s="180"/>
      <c r="CQ214" s="180"/>
      <c r="CR214" s="180"/>
      <c r="CS214" s="180"/>
      <c r="CT214" s="180"/>
      <c r="CU214" s="180"/>
      <c r="CV214" s="180"/>
      <c r="CW214" s="180"/>
      <c r="CX214" s="180"/>
      <c r="CY214" s="180"/>
      <c r="CZ214" s="180"/>
      <c r="DA214" s="180"/>
      <c r="DB214" s="180"/>
      <c r="DC214" s="180"/>
      <c r="DD214" s="180"/>
      <c r="DE214" s="180"/>
      <c r="DF214" s="180"/>
      <c r="DG214" s="180"/>
      <c r="DH214" s="180"/>
      <c r="DI214" s="180"/>
      <c r="DJ214" s="180"/>
      <c r="DK214" s="180"/>
      <c r="DL214" s="180"/>
      <c r="DM214" s="180"/>
      <c r="DN214" s="180"/>
      <c r="DO214" s="180"/>
      <c r="DP214" s="180"/>
      <c r="DQ214" s="180"/>
      <c r="DR214" s="180"/>
      <c r="DS214" s="180"/>
      <c r="DT214" s="180"/>
      <c r="DU214" s="180"/>
      <c r="DV214" s="180"/>
      <c r="DW214" s="180"/>
      <c r="DX214" s="180"/>
      <c r="DY214" s="180"/>
      <c r="DZ214" s="180"/>
      <c r="EA214" s="180"/>
      <c r="EB214" s="180"/>
      <c r="EC214" s="180"/>
      <c r="ED214" s="180"/>
      <c r="EE214" s="180"/>
      <c r="EF214" s="180"/>
      <c r="EG214" s="180"/>
      <c r="EH214" s="180"/>
      <c r="EI214" s="180"/>
      <c r="EJ214" s="180"/>
      <c r="EK214" s="180"/>
      <c r="EL214" s="180"/>
      <c r="EM214" s="180"/>
      <c r="EN214" s="180"/>
      <c r="EO214" s="180"/>
      <c r="EP214" s="180"/>
      <c r="EQ214" s="180"/>
      <c r="ER214" s="180"/>
      <c r="ES214" s="180"/>
      <c r="ET214" s="180"/>
      <c r="EU214" s="180"/>
      <c r="EV214" s="180"/>
      <c r="EW214" s="180"/>
      <c r="EX214" s="180"/>
      <c r="EY214" s="180"/>
      <c r="EZ214" s="180"/>
      <c r="FA214" s="180"/>
      <c r="FB214" s="180"/>
      <c r="FC214" s="180"/>
      <c r="FD214" s="180"/>
      <c r="FE214" s="180"/>
      <c r="FF214" s="180"/>
      <c r="FG214" s="180"/>
      <c r="FH214" s="180"/>
      <c r="FI214" s="180"/>
      <c r="FJ214" s="180"/>
      <c r="FK214" s="180"/>
      <c r="FL214" s="180"/>
      <c r="FM214" s="180"/>
      <c r="FN214" s="180"/>
      <c r="FO214" s="180"/>
      <c r="FP214" s="180"/>
      <c r="FQ214" s="180"/>
      <c r="FR214" s="180"/>
      <c r="FS214" s="180"/>
      <c r="FT214" s="180"/>
      <c r="FU214" s="180"/>
      <c r="FV214" s="180"/>
      <c r="FW214" s="180"/>
      <c r="FX214" s="180"/>
      <c r="FY214" s="180"/>
      <c r="FZ214" s="180"/>
      <c r="GA214" s="180"/>
      <c r="GB214" s="180"/>
      <c r="GC214" s="180"/>
      <c r="GD214" s="180"/>
      <c r="GE214" s="180"/>
      <c r="GF214" s="180"/>
      <c r="GG214" s="180"/>
      <c r="GH214" s="180"/>
      <c r="GI214" s="180"/>
      <c r="GJ214" s="180"/>
      <c r="GK214" s="180"/>
      <c r="GL214" s="180"/>
      <c r="GM214" s="180"/>
      <c r="GN214" s="180"/>
      <c r="GO214" s="180"/>
      <c r="GP214" s="180"/>
      <c r="GQ214" s="180"/>
      <c r="GR214" s="180"/>
      <c r="GS214" s="180"/>
      <c r="GT214" s="180"/>
      <c r="GU214" s="180"/>
      <c r="GV214" s="180"/>
      <c r="GW214" s="180"/>
      <c r="GX214" s="180"/>
      <c r="GY214" s="180"/>
      <c r="GZ214" s="180"/>
      <c r="HA214" s="180"/>
      <c r="HB214" s="180"/>
      <c r="HC214" s="180"/>
      <c r="HD214" s="180"/>
      <c r="HE214" s="180"/>
      <c r="HF214" s="180"/>
      <c r="HG214" s="180"/>
      <c r="HH214" s="180"/>
      <c r="HI214" s="180"/>
      <c r="HJ214" s="180"/>
      <c r="HK214" s="180"/>
      <c r="HL214" s="180"/>
      <c r="HM214" s="180"/>
      <c r="HN214" s="180"/>
      <c r="HO214" s="180"/>
      <c r="HP214" s="180"/>
      <c r="HQ214" s="180"/>
      <c r="HR214" s="180"/>
      <c r="HS214" s="180"/>
      <c r="HT214" s="180"/>
      <c r="HU214" s="180"/>
      <c r="HV214" s="180"/>
      <c r="HW214" s="180"/>
      <c r="HX214" s="180"/>
      <c r="HY214" s="180"/>
      <c r="HZ214" s="180"/>
      <c r="IA214" s="180"/>
    </row>
    <row r="215" spans="1:235" s="200" customFormat="1" ht="12.75" x14ac:dyDescent="0.25">
      <c r="A215" s="248" t="s">
        <v>344</v>
      </c>
      <c r="B215" s="249"/>
      <c r="C215" s="250" t="s">
        <v>143</v>
      </c>
      <c r="D215" s="250"/>
      <c r="E215" s="250"/>
      <c r="F215" s="251">
        <v>0</v>
      </c>
      <c r="G215" s="252"/>
      <c r="H215" s="251">
        <v>0</v>
      </c>
      <c r="I215" s="252"/>
      <c r="J215" s="253">
        <v>51.94</v>
      </c>
      <c r="K215" s="254"/>
      <c r="L215" s="255" t="e">
        <f t="shared" ref="L215" si="44">J215/F215</f>
        <v>#DIV/0!</v>
      </c>
      <c r="M215" s="256"/>
      <c r="N215" s="187"/>
      <c r="O215" s="186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  <c r="AT215" s="186"/>
      <c r="AU215" s="186"/>
      <c r="AV215" s="186"/>
      <c r="AW215" s="186"/>
      <c r="AX215" s="186"/>
      <c r="AY215" s="186"/>
      <c r="AZ215" s="186"/>
      <c r="BA215" s="186"/>
      <c r="BB215" s="186"/>
      <c r="BC215" s="186"/>
      <c r="BD215" s="186"/>
      <c r="BE215" s="186"/>
      <c r="BF215" s="186"/>
      <c r="BG215" s="186"/>
      <c r="BH215" s="186"/>
      <c r="BI215" s="186"/>
      <c r="BJ215" s="186"/>
      <c r="BK215" s="186"/>
      <c r="BL215" s="186"/>
      <c r="BM215" s="186"/>
      <c r="BN215" s="186"/>
      <c r="BO215" s="186"/>
      <c r="BP215" s="186"/>
      <c r="BQ215" s="186"/>
      <c r="BR215" s="186"/>
      <c r="BS215" s="186"/>
      <c r="BT215" s="186"/>
      <c r="BU215" s="186"/>
      <c r="BV215" s="186"/>
      <c r="BW215" s="186"/>
      <c r="BX215" s="186"/>
      <c r="BY215" s="186"/>
      <c r="BZ215" s="186"/>
      <c r="CA215" s="186"/>
      <c r="CB215" s="186"/>
      <c r="CC215" s="186"/>
      <c r="CD215" s="186"/>
      <c r="CE215" s="186"/>
      <c r="CF215" s="186"/>
      <c r="CG215" s="186"/>
      <c r="CH215" s="186"/>
      <c r="CI215" s="186"/>
      <c r="CJ215" s="186"/>
      <c r="CK215" s="186"/>
      <c r="CL215" s="186"/>
      <c r="CM215" s="186"/>
      <c r="CN215" s="186"/>
      <c r="CO215" s="186"/>
      <c r="CP215" s="186"/>
      <c r="CQ215" s="186"/>
      <c r="CR215" s="186"/>
      <c r="CS215" s="186"/>
      <c r="CT215" s="186"/>
      <c r="CU215" s="186"/>
      <c r="CV215" s="186"/>
      <c r="CW215" s="186"/>
      <c r="CX215" s="186"/>
      <c r="CY215" s="186"/>
      <c r="CZ215" s="186"/>
      <c r="DA215" s="186"/>
      <c r="DB215" s="186"/>
      <c r="DC215" s="186"/>
      <c r="DD215" s="186"/>
      <c r="DE215" s="186"/>
      <c r="DF215" s="186"/>
      <c r="DG215" s="186"/>
      <c r="DH215" s="186"/>
      <c r="DI215" s="186"/>
      <c r="DJ215" s="186"/>
      <c r="DK215" s="186"/>
      <c r="DL215" s="186"/>
      <c r="DM215" s="186"/>
      <c r="DN215" s="186"/>
      <c r="DO215" s="186"/>
      <c r="DP215" s="186"/>
      <c r="DQ215" s="186"/>
      <c r="DR215" s="186"/>
      <c r="DS215" s="186"/>
      <c r="DT215" s="186"/>
      <c r="DU215" s="186"/>
      <c r="DV215" s="186"/>
      <c r="DW215" s="186"/>
      <c r="DX215" s="186"/>
      <c r="DY215" s="186"/>
      <c r="DZ215" s="186"/>
      <c r="EA215" s="186"/>
      <c r="EB215" s="186"/>
      <c r="EC215" s="186"/>
      <c r="ED215" s="186"/>
      <c r="EE215" s="186"/>
      <c r="EF215" s="186"/>
      <c r="EG215" s="186"/>
      <c r="EH215" s="186"/>
      <c r="EI215" s="186"/>
      <c r="EJ215" s="186"/>
      <c r="EK215" s="186"/>
      <c r="EL215" s="186"/>
      <c r="EM215" s="186"/>
      <c r="EN215" s="186"/>
      <c r="EO215" s="186"/>
      <c r="EP215" s="186"/>
      <c r="EQ215" s="186"/>
      <c r="ER215" s="186"/>
      <c r="ES215" s="186"/>
      <c r="ET215" s="186"/>
      <c r="EU215" s="186"/>
      <c r="EV215" s="186"/>
      <c r="EW215" s="186"/>
      <c r="EX215" s="186"/>
      <c r="EY215" s="186"/>
      <c r="EZ215" s="186"/>
      <c r="FA215" s="186"/>
      <c r="FB215" s="186"/>
      <c r="FC215" s="186"/>
      <c r="FD215" s="186"/>
      <c r="FE215" s="186"/>
      <c r="FF215" s="186"/>
      <c r="FG215" s="186"/>
      <c r="FH215" s="186"/>
      <c r="FI215" s="186"/>
      <c r="FJ215" s="186"/>
      <c r="FK215" s="186"/>
      <c r="FL215" s="186"/>
      <c r="FM215" s="186"/>
      <c r="FN215" s="186"/>
      <c r="FO215" s="186"/>
      <c r="FP215" s="186"/>
      <c r="FQ215" s="186"/>
      <c r="FR215" s="186"/>
      <c r="FS215" s="186"/>
      <c r="FT215" s="186"/>
      <c r="FU215" s="186"/>
      <c r="FV215" s="186"/>
      <c r="FW215" s="186"/>
      <c r="FX215" s="186"/>
      <c r="FY215" s="186"/>
      <c r="FZ215" s="186"/>
      <c r="GA215" s="186"/>
      <c r="GB215" s="186"/>
      <c r="GC215" s="186"/>
      <c r="GD215" s="186"/>
      <c r="GE215" s="186"/>
      <c r="GF215" s="186"/>
      <c r="GG215" s="186"/>
      <c r="GH215" s="186"/>
      <c r="GI215" s="186"/>
      <c r="GJ215" s="186"/>
      <c r="GK215" s="186"/>
      <c r="GL215" s="186"/>
      <c r="GM215" s="186"/>
      <c r="GN215" s="186"/>
      <c r="GO215" s="186"/>
      <c r="GP215" s="186"/>
      <c r="GQ215" s="186"/>
      <c r="GR215" s="186"/>
      <c r="GS215" s="186"/>
      <c r="GT215" s="186"/>
      <c r="GU215" s="186"/>
      <c r="GV215" s="186"/>
      <c r="GW215" s="186"/>
      <c r="GX215" s="186"/>
      <c r="GY215" s="186"/>
      <c r="GZ215" s="186"/>
      <c r="HA215" s="186"/>
      <c r="HB215" s="186"/>
      <c r="HC215" s="186"/>
      <c r="HD215" s="186"/>
      <c r="HE215" s="186"/>
      <c r="HF215" s="186"/>
      <c r="HG215" s="186"/>
      <c r="HH215" s="186"/>
      <c r="HI215" s="186"/>
      <c r="HJ215" s="186"/>
      <c r="HK215" s="186"/>
      <c r="HL215" s="186"/>
      <c r="HM215" s="186"/>
      <c r="HN215" s="186"/>
      <c r="HO215" s="186"/>
      <c r="HP215" s="186"/>
      <c r="HQ215" s="186"/>
      <c r="HR215" s="186"/>
      <c r="HS215" s="186"/>
      <c r="HT215" s="186"/>
      <c r="HU215" s="186"/>
      <c r="HV215" s="186"/>
      <c r="HW215" s="186"/>
      <c r="HX215" s="186"/>
      <c r="HY215" s="186"/>
      <c r="HZ215" s="186"/>
      <c r="IA215" s="186"/>
    </row>
    <row r="216" spans="1:235" s="200" customFormat="1" ht="12.75" x14ac:dyDescent="0.25">
      <c r="A216" s="248" t="s">
        <v>344</v>
      </c>
      <c r="B216" s="249"/>
      <c r="C216" s="250" t="s">
        <v>217</v>
      </c>
      <c r="D216" s="250"/>
      <c r="E216" s="250"/>
      <c r="F216" s="251">
        <v>250</v>
      </c>
      <c r="G216" s="252"/>
      <c r="H216" s="251">
        <v>250</v>
      </c>
      <c r="I216" s="252"/>
      <c r="J216" s="253">
        <v>98.18</v>
      </c>
      <c r="K216" s="254"/>
      <c r="L216" s="255">
        <f t="shared" ref="L216:L217" si="45">J216/F216</f>
        <v>0.39272000000000001</v>
      </c>
      <c r="M216" s="256"/>
      <c r="N216" s="187"/>
      <c r="O216" s="186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  <c r="AT216" s="186"/>
      <c r="AU216" s="186"/>
      <c r="AV216" s="186"/>
      <c r="AW216" s="186"/>
      <c r="AX216" s="186"/>
      <c r="AY216" s="186"/>
      <c r="AZ216" s="186"/>
      <c r="BA216" s="186"/>
      <c r="BB216" s="186"/>
      <c r="BC216" s="186"/>
      <c r="BD216" s="186"/>
      <c r="BE216" s="186"/>
      <c r="BF216" s="186"/>
      <c r="BG216" s="186"/>
      <c r="BH216" s="186"/>
      <c r="BI216" s="186"/>
      <c r="BJ216" s="186"/>
      <c r="BK216" s="186"/>
      <c r="BL216" s="186"/>
      <c r="BM216" s="186"/>
      <c r="BN216" s="186"/>
      <c r="BO216" s="186"/>
      <c r="BP216" s="186"/>
      <c r="BQ216" s="186"/>
      <c r="BR216" s="186"/>
      <c r="BS216" s="186"/>
      <c r="BT216" s="186"/>
      <c r="BU216" s="186"/>
      <c r="BV216" s="186"/>
      <c r="BW216" s="186"/>
      <c r="BX216" s="186"/>
      <c r="BY216" s="186"/>
      <c r="BZ216" s="186"/>
      <c r="CA216" s="186"/>
      <c r="CB216" s="186"/>
      <c r="CC216" s="186"/>
      <c r="CD216" s="186"/>
      <c r="CE216" s="186"/>
      <c r="CF216" s="186"/>
      <c r="CG216" s="186"/>
      <c r="CH216" s="186"/>
      <c r="CI216" s="186"/>
      <c r="CJ216" s="186"/>
      <c r="CK216" s="186"/>
      <c r="CL216" s="186"/>
      <c r="CM216" s="186"/>
      <c r="CN216" s="186"/>
      <c r="CO216" s="186"/>
      <c r="CP216" s="186"/>
      <c r="CQ216" s="186"/>
      <c r="CR216" s="186"/>
      <c r="CS216" s="186"/>
      <c r="CT216" s="186"/>
      <c r="CU216" s="186"/>
      <c r="CV216" s="186"/>
      <c r="CW216" s="186"/>
      <c r="CX216" s="186"/>
      <c r="CY216" s="186"/>
      <c r="CZ216" s="186"/>
      <c r="DA216" s="186"/>
      <c r="DB216" s="186"/>
      <c r="DC216" s="186"/>
      <c r="DD216" s="186"/>
      <c r="DE216" s="186"/>
      <c r="DF216" s="186"/>
      <c r="DG216" s="186"/>
      <c r="DH216" s="186"/>
      <c r="DI216" s="186"/>
      <c r="DJ216" s="186"/>
      <c r="DK216" s="186"/>
      <c r="DL216" s="186"/>
      <c r="DM216" s="186"/>
      <c r="DN216" s="186"/>
      <c r="DO216" s="186"/>
      <c r="DP216" s="186"/>
      <c r="DQ216" s="186"/>
      <c r="DR216" s="186"/>
      <c r="DS216" s="186"/>
      <c r="DT216" s="186"/>
      <c r="DU216" s="186"/>
      <c r="DV216" s="186"/>
      <c r="DW216" s="186"/>
      <c r="DX216" s="186"/>
      <c r="DY216" s="186"/>
      <c r="DZ216" s="186"/>
      <c r="EA216" s="186"/>
      <c r="EB216" s="186"/>
      <c r="EC216" s="186"/>
      <c r="ED216" s="186"/>
      <c r="EE216" s="186"/>
      <c r="EF216" s="186"/>
      <c r="EG216" s="186"/>
      <c r="EH216" s="186"/>
      <c r="EI216" s="186"/>
      <c r="EJ216" s="186"/>
      <c r="EK216" s="186"/>
      <c r="EL216" s="186"/>
      <c r="EM216" s="186"/>
      <c r="EN216" s="186"/>
      <c r="EO216" s="186"/>
      <c r="EP216" s="186"/>
      <c r="EQ216" s="186"/>
      <c r="ER216" s="186"/>
      <c r="ES216" s="186"/>
      <c r="ET216" s="186"/>
      <c r="EU216" s="186"/>
      <c r="EV216" s="186"/>
      <c r="EW216" s="186"/>
      <c r="EX216" s="186"/>
      <c r="EY216" s="186"/>
      <c r="EZ216" s="186"/>
      <c r="FA216" s="186"/>
      <c r="FB216" s="186"/>
      <c r="FC216" s="186"/>
      <c r="FD216" s="186"/>
      <c r="FE216" s="186"/>
      <c r="FF216" s="186"/>
      <c r="FG216" s="186"/>
      <c r="FH216" s="186"/>
      <c r="FI216" s="186"/>
      <c r="FJ216" s="186"/>
      <c r="FK216" s="186"/>
      <c r="FL216" s="186"/>
      <c r="FM216" s="186"/>
      <c r="FN216" s="186"/>
      <c r="FO216" s="186"/>
      <c r="FP216" s="186"/>
      <c r="FQ216" s="186"/>
      <c r="FR216" s="186"/>
      <c r="FS216" s="186"/>
      <c r="FT216" s="186"/>
      <c r="FU216" s="186"/>
      <c r="FV216" s="186"/>
      <c r="FW216" s="186"/>
      <c r="FX216" s="186"/>
      <c r="FY216" s="186"/>
      <c r="FZ216" s="186"/>
      <c r="GA216" s="186"/>
      <c r="GB216" s="186"/>
      <c r="GC216" s="186"/>
      <c r="GD216" s="186"/>
      <c r="GE216" s="186"/>
      <c r="GF216" s="186"/>
      <c r="GG216" s="186"/>
      <c r="GH216" s="186"/>
      <c r="GI216" s="186"/>
      <c r="GJ216" s="186"/>
      <c r="GK216" s="186"/>
      <c r="GL216" s="186"/>
      <c r="GM216" s="186"/>
      <c r="GN216" s="186"/>
      <c r="GO216" s="186"/>
      <c r="GP216" s="186"/>
      <c r="GQ216" s="186"/>
      <c r="GR216" s="186"/>
      <c r="GS216" s="186"/>
      <c r="GT216" s="186"/>
      <c r="GU216" s="186"/>
      <c r="GV216" s="186"/>
      <c r="GW216" s="186"/>
      <c r="GX216" s="186"/>
      <c r="GY216" s="186"/>
      <c r="GZ216" s="186"/>
      <c r="HA216" s="186"/>
      <c r="HB216" s="186"/>
      <c r="HC216" s="186"/>
      <c r="HD216" s="186"/>
      <c r="HE216" s="186"/>
      <c r="HF216" s="186"/>
      <c r="HG216" s="186"/>
      <c r="HH216" s="186"/>
      <c r="HI216" s="186"/>
      <c r="HJ216" s="186"/>
      <c r="HK216" s="186"/>
      <c r="HL216" s="186"/>
      <c r="HM216" s="186"/>
      <c r="HN216" s="186"/>
      <c r="HO216" s="186"/>
      <c r="HP216" s="186"/>
      <c r="HQ216" s="186"/>
      <c r="HR216" s="186"/>
      <c r="HS216" s="186"/>
      <c r="HT216" s="186"/>
      <c r="HU216" s="186"/>
      <c r="HV216" s="186"/>
      <c r="HW216" s="186"/>
      <c r="HX216" s="186"/>
      <c r="HY216" s="186"/>
      <c r="HZ216" s="186"/>
      <c r="IA216" s="186"/>
    </row>
    <row r="217" spans="1:235" s="200" customFormat="1" ht="13.5" x14ac:dyDescent="0.25">
      <c r="A217" s="185"/>
      <c r="B217" s="185"/>
      <c r="C217" s="257" t="s">
        <v>116</v>
      </c>
      <c r="D217" s="257"/>
      <c r="E217" s="257"/>
      <c r="F217" s="258">
        <f>F216</f>
        <v>250</v>
      </c>
      <c r="G217" s="259"/>
      <c r="H217" s="258">
        <f>H216</f>
        <v>250</v>
      </c>
      <c r="I217" s="259"/>
      <c r="J217" s="260">
        <f>J215+J216</f>
        <v>150.12</v>
      </c>
      <c r="K217" s="261"/>
      <c r="L217" s="262">
        <f t="shared" si="45"/>
        <v>0.60048000000000001</v>
      </c>
      <c r="M217" s="263"/>
      <c r="N217" s="190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  <c r="AT217" s="186"/>
      <c r="AU217" s="186"/>
      <c r="AV217" s="186"/>
      <c r="AW217" s="186"/>
      <c r="AX217" s="186"/>
      <c r="AY217" s="186"/>
      <c r="AZ217" s="186"/>
      <c r="BA217" s="186"/>
      <c r="BB217" s="186"/>
      <c r="BC217" s="186"/>
      <c r="BD217" s="186"/>
      <c r="BE217" s="186"/>
      <c r="BF217" s="186"/>
      <c r="BG217" s="186"/>
      <c r="BH217" s="186"/>
      <c r="BI217" s="186"/>
      <c r="BJ217" s="186"/>
      <c r="BK217" s="186"/>
      <c r="BL217" s="186"/>
      <c r="BM217" s="186"/>
      <c r="BN217" s="186"/>
      <c r="BO217" s="186"/>
      <c r="BP217" s="186"/>
      <c r="BQ217" s="186"/>
      <c r="BR217" s="186"/>
      <c r="BS217" s="186"/>
      <c r="BT217" s="186"/>
      <c r="BU217" s="186"/>
      <c r="BV217" s="186"/>
      <c r="BW217" s="186"/>
      <c r="BX217" s="186"/>
      <c r="BY217" s="186"/>
      <c r="BZ217" s="186"/>
      <c r="CA217" s="186"/>
      <c r="CB217" s="186"/>
      <c r="CC217" s="186"/>
      <c r="CD217" s="186"/>
      <c r="CE217" s="186"/>
      <c r="CF217" s="186"/>
      <c r="CG217" s="186"/>
      <c r="CH217" s="186"/>
      <c r="CI217" s="186"/>
      <c r="CJ217" s="186"/>
      <c r="CK217" s="186"/>
      <c r="CL217" s="186"/>
      <c r="CM217" s="186"/>
      <c r="CN217" s="186"/>
      <c r="CO217" s="186"/>
      <c r="CP217" s="186"/>
      <c r="CQ217" s="186"/>
      <c r="CR217" s="186"/>
      <c r="CS217" s="186"/>
      <c r="CT217" s="186"/>
      <c r="CU217" s="186"/>
      <c r="CV217" s="186"/>
      <c r="CW217" s="186"/>
      <c r="CX217" s="186"/>
      <c r="CY217" s="186"/>
      <c r="CZ217" s="186"/>
      <c r="DA217" s="186"/>
      <c r="DB217" s="186"/>
      <c r="DC217" s="186"/>
      <c r="DD217" s="186"/>
      <c r="DE217" s="186"/>
      <c r="DF217" s="186"/>
      <c r="DG217" s="186"/>
      <c r="DH217" s="186"/>
      <c r="DI217" s="186"/>
      <c r="DJ217" s="186"/>
      <c r="DK217" s="186"/>
      <c r="DL217" s="186"/>
      <c r="DM217" s="186"/>
      <c r="DN217" s="186"/>
      <c r="DO217" s="186"/>
      <c r="DP217" s="186"/>
      <c r="DQ217" s="186"/>
      <c r="DR217" s="186"/>
      <c r="DS217" s="186"/>
      <c r="DT217" s="186"/>
      <c r="DU217" s="186"/>
      <c r="DV217" s="186"/>
      <c r="DW217" s="186"/>
      <c r="DX217" s="186"/>
      <c r="DY217" s="186"/>
      <c r="DZ217" s="186"/>
      <c r="EA217" s="186"/>
      <c r="EB217" s="186"/>
      <c r="EC217" s="186"/>
      <c r="ED217" s="186"/>
      <c r="EE217" s="186"/>
      <c r="EF217" s="186"/>
      <c r="EG217" s="186"/>
      <c r="EH217" s="186"/>
      <c r="EI217" s="186"/>
      <c r="EJ217" s="186"/>
      <c r="EK217" s="186"/>
      <c r="EL217" s="186"/>
      <c r="EM217" s="186"/>
      <c r="EN217" s="186"/>
      <c r="EO217" s="186"/>
      <c r="EP217" s="186"/>
      <c r="EQ217" s="186"/>
      <c r="ER217" s="186"/>
      <c r="ES217" s="186"/>
      <c r="ET217" s="186"/>
      <c r="EU217" s="186"/>
      <c r="EV217" s="186"/>
      <c r="EW217" s="186"/>
      <c r="EX217" s="186"/>
      <c r="EY217" s="186"/>
      <c r="EZ217" s="186"/>
      <c r="FA217" s="186"/>
      <c r="FB217" s="186"/>
      <c r="FC217" s="186"/>
      <c r="FD217" s="186"/>
      <c r="FE217" s="186"/>
      <c r="FF217" s="186"/>
      <c r="FG217" s="186"/>
      <c r="FH217" s="186"/>
      <c r="FI217" s="186"/>
      <c r="FJ217" s="186"/>
      <c r="FK217" s="186"/>
      <c r="FL217" s="186"/>
      <c r="FM217" s="186"/>
      <c r="FN217" s="186"/>
      <c r="FO217" s="186"/>
      <c r="FP217" s="186"/>
      <c r="FQ217" s="186"/>
      <c r="FR217" s="186"/>
      <c r="FS217" s="186"/>
      <c r="FT217" s="186"/>
      <c r="FU217" s="186"/>
      <c r="FV217" s="186"/>
      <c r="FW217" s="186"/>
      <c r="FX217" s="186"/>
      <c r="FY217" s="186"/>
      <c r="FZ217" s="186"/>
      <c r="GA217" s="186"/>
      <c r="GB217" s="186"/>
      <c r="GC217" s="186"/>
      <c r="GD217" s="186"/>
      <c r="GE217" s="186"/>
      <c r="GF217" s="186"/>
      <c r="GG217" s="186"/>
      <c r="GH217" s="186"/>
      <c r="GI217" s="186"/>
      <c r="GJ217" s="186"/>
      <c r="GK217" s="186"/>
      <c r="GL217" s="186"/>
      <c r="GM217" s="186"/>
      <c r="GN217" s="186"/>
      <c r="GO217" s="186"/>
      <c r="GP217" s="186"/>
      <c r="GQ217" s="186"/>
      <c r="GR217" s="186"/>
      <c r="GS217" s="186"/>
      <c r="GT217" s="186"/>
      <c r="GU217" s="186"/>
      <c r="GV217" s="186"/>
      <c r="GW217" s="186"/>
      <c r="GX217" s="186"/>
      <c r="GY217" s="186"/>
      <c r="GZ217" s="186"/>
      <c r="HA217" s="186"/>
      <c r="HB217" s="186"/>
      <c r="HC217" s="186"/>
      <c r="HD217" s="186"/>
      <c r="HE217" s="186"/>
      <c r="HF217" s="186"/>
      <c r="HG217" s="186"/>
      <c r="HH217" s="186"/>
      <c r="HI217" s="186"/>
      <c r="HJ217" s="186"/>
      <c r="HK217" s="186"/>
      <c r="HL217" s="186"/>
      <c r="HM217" s="186"/>
      <c r="HN217" s="186"/>
      <c r="HO217" s="186"/>
      <c r="HP217" s="186"/>
      <c r="HQ217" s="186"/>
      <c r="HR217" s="186"/>
      <c r="HS217" s="186"/>
      <c r="HT217" s="186"/>
      <c r="HU217" s="186"/>
      <c r="HV217" s="186"/>
      <c r="HW217" s="186"/>
      <c r="HX217" s="186"/>
      <c r="HY217" s="186"/>
      <c r="HZ217" s="186"/>
      <c r="IA217" s="186"/>
    </row>
    <row r="218" spans="1:235" s="200" customFormat="1" ht="25.5" customHeight="1" x14ac:dyDescent="0.25">
      <c r="A218" s="320">
        <v>1113</v>
      </c>
      <c r="B218" s="316"/>
      <c r="C218" s="305" t="s">
        <v>416</v>
      </c>
      <c r="D218" s="306"/>
      <c r="E218" s="307"/>
      <c r="F218" s="251">
        <v>70</v>
      </c>
      <c r="G218" s="304"/>
      <c r="H218" s="251">
        <v>70</v>
      </c>
      <c r="I218" s="304"/>
      <c r="J218" s="251"/>
      <c r="K218" s="304"/>
      <c r="L218" s="262"/>
      <c r="M218" s="263"/>
      <c r="N218" s="190"/>
      <c r="O218" s="186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  <c r="AT218" s="186"/>
      <c r="AU218" s="186"/>
      <c r="AV218" s="186"/>
      <c r="AW218" s="186"/>
      <c r="AX218" s="186"/>
      <c r="AY218" s="186"/>
      <c r="AZ218" s="186"/>
      <c r="BA218" s="186"/>
      <c r="BB218" s="186"/>
      <c r="BC218" s="186"/>
      <c r="BD218" s="186"/>
      <c r="BE218" s="186"/>
      <c r="BF218" s="186"/>
      <c r="BG218" s="186"/>
      <c r="BH218" s="186"/>
      <c r="BI218" s="186"/>
      <c r="BJ218" s="186"/>
      <c r="BK218" s="186"/>
      <c r="BL218" s="186"/>
      <c r="BM218" s="186"/>
      <c r="BN218" s="186"/>
      <c r="BO218" s="186"/>
      <c r="BP218" s="186"/>
      <c r="BQ218" s="186"/>
      <c r="BR218" s="186"/>
      <c r="BS218" s="186"/>
      <c r="BT218" s="186"/>
      <c r="BU218" s="186"/>
      <c r="BV218" s="186"/>
      <c r="BW218" s="186"/>
      <c r="BX218" s="186"/>
      <c r="BY218" s="186"/>
      <c r="BZ218" s="186"/>
      <c r="CA218" s="186"/>
      <c r="CB218" s="186"/>
      <c r="CC218" s="186"/>
      <c r="CD218" s="186"/>
      <c r="CE218" s="186"/>
      <c r="CF218" s="186"/>
      <c r="CG218" s="186"/>
      <c r="CH218" s="186"/>
      <c r="CI218" s="186"/>
      <c r="CJ218" s="186"/>
      <c r="CK218" s="186"/>
      <c r="CL218" s="186"/>
      <c r="CM218" s="186"/>
      <c r="CN218" s="186"/>
      <c r="CO218" s="186"/>
      <c r="CP218" s="186"/>
      <c r="CQ218" s="186"/>
      <c r="CR218" s="186"/>
      <c r="CS218" s="186"/>
      <c r="CT218" s="186"/>
      <c r="CU218" s="186"/>
      <c r="CV218" s="186"/>
      <c r="CW218" s="186"/>
      <c r="CX218" s="186"/>
      <c r="CY218" s="186"/>
      <c r="CZ218" s="186"/>
      <c r="DA218" s="186"/>
      <c r="DB218" s="186"/>
      <c r="DC218" s="186"/>
      <c r="DD218" s="186"/>
      <c r="DE218" s="186"/>
      <c r="DF218" s="186"/>
      <c r="DG218" s="186"/>
      <c r="DH218" s="186"/>
      <c r="DI218" s="186"/>
      <c r="DJ218" s="186"/>
      <c r="DK218" s="186"/>
      <c r="DL218" s="186"/>
      <c r="DM218" s="186"/>
      <c r="DN218" s="186"/>
      <c r="DO218" s="186"/>
      <c r="DP218" s="186"/>
      <c r="DQ218" s="186"/>
      <c r="DR218" s="186"/>
      <c r="DS218" s="186"/>
      <c r="DT218" s="186"/>
      <c r="DU218" s="186"/>
      <c r="DV218" s="186"/>
      <c r="DW218" s="186"/>
      <c r="DX218" s="186"/>
      <c r="DY218" s="186"/>
      <c r="DZ218" s="186"/>
      <c r="EA218" s="186"/>
      <c r="EB218" s="186"/>
      <c r="EC218" s="186"/>
      <c r="ED218" s="186"/>
      <c r="EE218" s="186"/>
      <c r="EF218" s="186"/>
      <c r="EG218" s="186"/>
      <c r="EH218" s="186"/>
      <c r="EI218" s="186"/>
      <c r="EJ218" s="186"/>
      <c r="EK218" s="186"/>
      <c r="EL218" s="186"/>
      <c r="EM218" s="186"/>
      <c r="EN218" s="186"/>
      <c r="EO218" s="186"/>
      <c r="EP218" s="186"/>
      <c r="EQ218" s="186"/>
      <c r="ER218" s="186"/>
      <c r="ES218" s="186"/>
      <c r="ET218" s="186"/>
      <c r="EU218" s="186"/>
      <c r="EV218" s="186"/>
      <c r="EW218" s="186"/>
      <c r="EX218" s="186"/>
      <c r="EY218" s="186"/>
      <c r="EZ218" s="186"/>
      <c r="FA218" s="186"/>
      <c r="FB218" s="186"/>
      <c r="FC218" s="186"/>
      <c r="FD218" s="186"/>
      <c r="FE218" s="186"/>
      <c r="FF218" s="186"/>
      <c r="FG218" s="186"/>
      <c r="FH218" s="186"/>
      <c r="FI218" s="186"/>
      <c r="FJ218" s="186"/>
      <c r="FK218" s="186"/>
      <c r="FL218" s="186"/>
      <c r="FM218" s="186"/>
      <c r="FN218" s="186"/>
      <c r="FO218" s="186"/>
      <c r="FP218" s="186"/>
      <c r="FQ218" s="186"/>
      <c r="FR218" s="186"/>
      <c r="FS218" s="186"/>
      <c r="FT218" s="186"/>
      <c r="FU218" s="186"/>
      <c r="FV218" s="186"/>
      <c r="FW218" s="186"/>
      <c r="FX218" s="186"/>
      <c r="FY218" s="186"/>
      <c r="FZ218" s="186"/>
      <c r="GA218" s="186"/>
      <c r="GB218" s="186"/>
      <c r="GC218" s="186"/>
      <c r="GD218" s="186"/>
      <c r="GE218" s="186"/>
      <c r="GF218" s="186"/>
      <c r="GG218" s="186"/>
      <c r="GH218" s="186"/>
      <c r="GI218" s="186"/>
      <c r="GJ218" s="186"/>
      <c r="GK218" s="186"/>
      <c r="GL218" s="186"/>
      <c r="GM218" s="186"/>
      <c r="GN218" s="186"/>
      <c r="GO218" s="186"/>
      <c r="GP218" s="186"/>
      <c r="GQ218" s="186"/>
      <c r="GR218" s="186"/>
      <c r="GS218" s="186"/>
      <c r="GT218" s="186"/>
      <c r="GU218" s="186"/>
      <c r="GV218" s="186"/>
      <c r="GW218" s="186"/>
      <c r="GX218" s="186"/>
      <c r="GY218" s="186"/>
      <c r="GZ218" s="186"/>
      <c r="HA218" s="186"/>
      <c r="HB218" s="186"/>
      <c r="HC218" s="186"/>
      <c r="HD218" s="186"/>
      <c r="HE218" s="186"/>
      <c r="HF218" s="186"/>
      <c r="HG218" s="186"/>
      <c r="HH218" s="186"/>
      <c r="HI218" s="186"/>
      <c r="HJ218" s="186"/>
      <c r="HK218" s="186"/>
      <c r="HL218" s="186"/>
      <c r="HM218" s="186"/>
      <c r="HN218" s="186"/>
      <c r="HO218" s="186"/>
      <c r="HP218" s="186"/>
      <c r="HQ218" s="186"/>
      <c r="HR218" s="186"/>
      <c r="HS218" s="186"/>
      <c r="HT218" s="186"/>
      <c r="HU218" s="186"/>
      <c r="HV218" s="186"/>
      <c r="HW218" s="186"/>
      <c r="HX218" s="186"/>
      <c r="HY218" s="186"/>
      <c r="HZ218" s="186"/>
      <c r="IA218" s="186"/>
    </row>
    <row r="219" spans="1:235" s="200" customFormat="1" ht="25.5" customHeight="1" x14ac:dyDescent="0.25">
      <c r="A219" s="320"/>
      <c r="B219" s="316"/>
      <c r="C219" s="227" t="s">
        <v>135</v>
      </c>
      <c r="D219" s="228"/>
      <c r="E219" s="229"/>
      <c r="F219" s="258">
        <v>70</v>
      </c>
      <c r="G219" s="285"/>
      <c r="H219" s="258">
        <v>70</v>
      </c>
      <c r="I219" s="285"/>
      <c r="J219" s="258"/>
      <c r="K219" s="285"/>
      <c r="L219" s="262"/>
      <c r="M219" s="263"/>
      <c r="N219" s="190"/>
      <c r="O219" s="186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  <c r="AT219" s="186"/>
      <c r="AU219" s="186"/>
      <c r="AV219" s="186"/>
      <c r="AW219" s="186"/>
      <c r="AX219" s="186"/>
      <c r="AY219" s="186"/>
      <c r="AZ219" s="186"/>
      <c r="BA219" s="186"/>
      <c r="BB219" s="186"/>
      <c r="BC219" s="186"/>
      <c r="BD219" s="186"/>
      <c r="BE219" s="186"/>
      <c r="BF219" s="186"/>
      <c r="BG219" s="186"/>
      <c r="BH219" s="186"/>
      <c r="BI219" s="186"/>
      <c r="BJ219" s="186"/>
      <c r="BK219" s="186"/>
      <c r="BL219" s="186"/>
      <c r="BM219" s="186"/>
      <c r="BN219" s="186"/>
      <c r="BO219" s="186"/>
      <c r="BP219" s="186"/>
      <c r="BQ219" s="186"/>
      <c r="BR219" s="186"/>
      <c r="BS219" s="186"/>
      <c r="BT219" s="186"/>
      <c r="BU219" s="186"/>
      <c r="BV219" s="186"/>
      <c r="BW219" s="186"/>
      <c r="BX219" s="186"/>
      <c r="BY219" s="186"/>
      <c r="BZ219" s="186"/>
      <c r="CA219" s="186"/>
      <c r="CB219" s="186"/>
      <c r="CC219" s="186"/>
      <c r="CD219" s="186"/>
      <c r="CE219" s="186"/>
      <c r="CF219" s="186"/>
      <c r="CG219" s="186"/>
      <c r="CH219" s="186"/>
      <c r="CI219" s="186"/>
      <c r="CJ219" s="186"/>
      <c r="CK219" s="186"/>
      <c r="CL219" s="186"/>
      <c r="CM219" s="186"/>
      <c r="CN219" s="186"/>
      <c r="CO219" s="186"/>
      <c r="CP219" s="186"/>
      <c r="CQ219" s="186"/>
      <c r="CR219" s="186"/>
      <c r="CS219" s="186"/>
      <c r="CT219" s="186"/>
      <c r="CU219" s="186"/>
      <c r="CV219" s="186"/>
      <c r="CW219" s="186"/>
      <c r="CX219" s="186"/>
      <c r="CY219" s="186"/>
      <c r="CZ219" s="186"/>
      <c r="DA219" s="186"/>
      <c r="DB219" s="186"/>
      <c r="DC219" s="186"/>
      <c r="DD219" s="186"/>
      <c r="DE219" s="186"/>
      <c r="DF219" s="186"/>
      <c r="DG219" s="186"/>
      <c r="DH219" s="186"/>
      <c r="DI219" s="186"/>
      <c r="DJ219" s="186"/>
      <c r="DK219" s="186"/>
      <c r="DL219" s="186"/>
      <c r="DM219" s="186"/>
      <c r="DN219" s="186"/>
      <c r="DO219" s="186"/>
      <c r="DP219" s="186"/>
      <c r="DQ219" s="186"/>
      <c r="DR219" s="186"/>
      <c r="DS219" s="186"/>
      <c r="DT219" s="186"/>
      <c r="DU219" s="186"/>
      <c r="DV219" s="186"/>
      <c r="DW219" s="186"/>
      <c r="DX219" s="186"/>
      <c r="DY219" s="186"/>
      <c r="DZ219" s="186"/>
      <c r="EA219" s="186"/>
      <c r="EB219" s="186"/>
      <c r="EC219" s="186"/>
      <c r="ED219" s="186"/>
      <c r="EE219" s="186"/>
      <c r="EF219" s="186"/>
      <c r="EG219" s="186"/>
      <c r="EH219" s="186"/>
      <c r="EI219" s="186"/>
      <c r="EJ219" s="186"/>
      <c r="EK219" s="186"/>
      <c r="EL219" s="186"/>
      <c r="EM219" s="186"/>
      <c r="EN219" s="186"/>
      <c r="EO219" s="186"/>
      <c r="EP219" s="186"/>
      <c r="EQ219" s="186"/>
      <c r="ER219" s="186"/>
      <c r="ES219" s="186"/>
      <c r="ET219" s="186"/>
      <c r="EU219" s="186"/>
      <c r="EV219" s="186"/>
      <c r="EW219" s="186"/>
      <c r="EX219" s="186"/>
      <c r="EY219" s="186"/>
      <c r="EZ219" s="186"/>
      <c r="FA219" s="186"/>
      <c r="FB219" s="186"/>
      <c r="FC219" s="186"/>
      <c r="FD219" s="186"/>
      <c r="FE219" s="186"/>
      <c r="FF219" s="186"/>
      <c r="FG219" s="186"/>
      <c r="FH219" s="186"/>
      <c r="FI219" s="186"/>
      <c r="FJ219" s="186"/>
      <c r="FK219" s="186"/>
      <c r="FL219" s="186"/>
      <c r="FM219" s="186"/>
      <c r="FN219" s="186"/>
      <c r="FO219" s="186"/>
      <c r="FP219" s="186"/>
      <c r="FQ219" s="186"/>
      <c r="FR219" s="186"/>
      <c r="FS219" s="186"/>
      <c r="FT219" s="186"/>
      <c r="FU219" s="186"/>
      <c r="FV219" s="186"/>
      <c r="FW219" s="186"/>
      <c r="FX219" s="186"/>
      <c r="FY219" s="186"/>
      <c r="FZ219" s="186"/>
      <c r="GA219" s="186"/>
      <c r="GB219" s="186"/>
      <c r="GC219" s="186"/>
      <c r="GD219" s="186"/>
      <c r="GE219" s="186"/>
      <c r="GF219" s="186"/>
      <c r="GG219" s="186"/>
      <c r="GH219" s="186"/>
      <c r="GI219" s="186"/>
      <c r="GJ219" s="186"/>
      <c r="GK219" s="186"/>
      <c r="GL219" s="186"/>
      <c r="GM219" s="186"/>
      <c r="GN219" s="186"/>
      <c r="GO219" s="186"/>
      <c r="GP219" s="186"/>
      <c r="GQ219" s="186"/>
      <c r="GR219" s="186"/>
      <c r="GS219" s="186"/>
      <c r="GT219" s="186"/>
      <c r="GU219" s="186"/>
      <c r="GV219" s="186"/>
      <c r="GW219" s="186"/>
      <c r="GX219" s="186"/>
      <c r="GY219" s="186"/>
      <c r="GZ219" s="186"/>
      <c r="HA219" s="186"/>
      <c r="HB219" s="186"/>
      <c r="HC219" s="186"/>
      <c r="HD219" s="186"/>
      <c r="HE219" s="186"/>
      <c r="HF219" s="186"/>
      <c r="HG219" s="186"/>
      <c r="HH219" s="186"/>
      <c r="HI219" s="186"/>
      <c r="HJ219" s="186"/>
      <c r="HK219" s="186"/>
      <c r="HL219" s="186"/>
      <c r="HM219" s="186"/>
      <c r="HN219" s="186"/>
      <c r="HO219" s="186"/>
      <c r="HP219" s="186"/>
      <c r="HQ219" s="186"/>
      <c r="HR219" s="186"/>
      <c r="HS219" s="186"/>
      <c r="HT219" s="186"/>
      <c r="HU219" s="186"/>
      <c r="HV219" s="186"/>
      <c r="HW219" s="186"/>
      <c r="HX219" s="186"/>
      <c r="HY219" s="186"/>
      <c r="HZ219" s="186"/>
      <c r="IA219" s="186"/>
    </row>
    <row r="220" spans="1:235" s="200" customFormat="1" ht="13.5" x14ac:dyDescent="0.25">
      <c r="A220" s="189"/>
      <c r="B220" s="189"/>
      <c r="C220" s="257" t="s">
        <v>137</v>
      </c>
      <c r="D220" s="257"/>
      <c r="E220" s="257"/>
      <c r="F220" s="258">
        <f>F219+F217</f>
        <v>320</v>
      </c>
      <c r="G220" s="259"/>
      <c r="H220" s="258">
        <f t="shared" ref="H220" si="46">H219+H217</f>
        <v>320</v>
      </c>
      <c r="I220" s="259"/>
      <c r="J220" s="258">
        <f t="shared" ref="J220" si="47">J219+J217</f>
        <v>150.12</v>
      </c>
      <c r="K220" s="259"/>
      <c r="L220" s="262">
        <f t="shared" ref="L220" si="48">J220/F220</f>
        <v>0.46912500000000001</v>
      </c>
      <c r="M220" s="263"/>
      <c r="N220" s="190"/>
      <c r="O220" s="186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  <c r="AT220" s="186"/>
      <c r="AU220" s="186"/>
      <c r="AV220" s="186"/>
      <c r="AW220" s="186"/>
      <c r="AX220" s="186"/>
      <c r="AY220" s="186"/>
      <c r="AZ220" s="186"/>
      <c r="BA220" s="186"/>
      <c r="BB220" s="186"/>
      <c r="BC220" s="186"/>
      <c r="BD220" s="186"/>
      <c r="BE220" s="186"/>
      <c r="BF220" s="186"/>
      <c r="BG220" s="186"/>
      <c r="BH220" s="186"/>
      <c r="BI220" s="186"/>
      <c r="BJ220" s="186"/>
      <c r="BK220" s="186"/>
      <c r="BL220" s="186"/>
      <c r="BM220" s="186"/>
      <c r="BN220" s="186"/>
      <c r="BO220" s="186"/>
      <c r="BP220" s="186"/>
      <c r="BQ220" s="186"/>
      <c r="BR220" s="186"/>
      <c r="BS220" s="186"/>
      <c r="BT220" s="186"/>
      <c r="BU220" s="186"/>
      <c r="BV220" s="186"/>
      <c r="BW220" s="186"/>
      <c r="BX220" s="186"/>
      <c r="BY220" s="186"/>
      <c r="BZ220" s="186"/>
      <c r="CA220" s="186"/>
      <c r="CB220" s="186"/>
      <c r="CC220" s="186"/>
      <c r="CD220" s="186"/>
      <c r="CE220" s="186"/>
      <c r="CF220" s="186"/>
      <c r="CG220" s="186"/>
      <c r="CH220" s="186"/>
      <c r="CI220" s="186"/>
      <c r="CJ220" s="186"/>
      <c r="CK220" s="186"/>
      <c r="CL220" s="186"/>
      <c r="CM220" s="186"/>
      <c r="CN220" s="186"/>
      <c r="CO220" s="186"/>
      <c r="CP220" s="186"/>
      <c r="CQ220" s="186"/>
      <c r="CR220" s="186"/>
      <c r="CS220" s="186"/>
      <c r="CT220" s="186"/>
      <c r="CU220" s="186"/>
      <c r="CV220" s="186"/>
      <c r="CW220" s="186"/>
      <c r="CX220" s="186"/>
      <c r="CY220" s="186"/>
      <c r="CZ220" s="186"/>
      <c r="DA220" s="186"/>
      <c r="DB220" s="186"/>
      <c r="DC220" s="186"/>
      <c r="DD220" s="186"/>
      <c r="DE220" s="186"/>
      <c r="DF220" s="186"/>
      <c r="DG220" s="186"/>
      <c r="DH220" s="186"/>
      <c r="DI220" s="186"/>
      <c r="DJ220" s="186"/>
      <c r="DK220" s="186"/>
      <c r="DL220" s="186"/>
      <c r="DM220" s="186"/>
      <c r="DN220" s="186"/>
      <c r="DO220" s="186"/>
      <c r="DP220" s="186"/>
      <c r="DQ220" s="186"/>
      <c r="DR220" s="186"/>
      <c r="DS220" s="186"/>
      <c r="DT220" s="186"/>
      <c r="DU220" s="186"/>
      <c r="DV220" s="186"/>
      <c r="DW220" s="186"/>
      <c r="DX220" s="186"/>
      <c r="DY220" s="186"/>
      <c r="DZ220" s="186"/>
      <c r="EA220" s="186"/>
      <c r="EB220" s="186"/>
      <c r="EC220" s="186"/>
      <c r="ED220" s="186"/>
      <c r="EE220" s="186"/>
      <c r="EF220" s="186"/>
      <c r="EG220" s="186"/>
      <c r="EH220" s="186"/>
      <c r="EI220" s="186"/>
      <c r="EJ220" s="186"/>
      <c r="EK220" s="186"/>
      <c r="EL220" s="186"/>
      <c r="EM220" s="186"/>
      <c r="EN220" s="186"/>
      <c r="EO220" s="186"/>
      <c r="EP220" s="186"/>
      <c r="EQ220" s="186"/>
      <c r="ER220" s="186"/>
      <c r="ES220" s="186"/>
      <c r="ET220" s="186"/>
      <c r="EU220" s="186"/>
      <c r="EV220" s="186"/>
      <c r="EW220" s="186"/>
      <c r="EX220" s="186"/>
      <c r="EY220" s="186"/>
      <c r="EZ220" s="186"/>
      <c r="FA220" s="186"/>
      <c r="FB220" s="186"/>
      <c r="FC220" s="186"/>
      <c r="FD220" s="186"/>
      <c r="FE220" s="186"/>
      <c r="FF220" s="186"/>
      <c r="FG220" s="186"/>
      <c r="FH220" s="186"/>
      <c r="FI220" s="186"/>
      <c r="FJ220" s="186"/>
      <c r="FK220" s="186"/>
      <c r="FL220" s="186"/>
      <c r="FM220" s="186"/>
      <c r="FN220" s="186"/>
      <c r="FO220" s="186"/>
      <c r="FP220" s="186"/>
      <c r="FQ220" s="186"/>
      <c r="FR220" s="186"/>
      <c r="FS220" s="186"/>
      <c r="FT220" s="186"/>
      <c r="FU220" s="186"/>
      <c r="FV220" s="186"/>
      <c r="FW220" s="186"/>
      <c r="FX220" s="186"/>
      <c r="FY220" s="186"/>
      <c r="FZ220" s="186"/>
      <c r="GA220" s="186"/>
      <c r="GB220" s="186"/>
      <c r="GC220" s="186"/>
      <c r="GD220" s="186"/>
      <c r="GE220" s="186"/>
      <c r="GF220" s="186"/>
      <c r="GG220" s="186"/>
      <c r="GH220" s="186"/>
      <c r="GI220" s="186"/>
      <c r="GJ220" s="186"/>
      <c r="GK220" s="186"/>
      <c r="GL220" s="186"/>
      <c r="GM220" s="186"/>
      <c r="GN220" s="186"/>
      <c r="GO220" s="186"/>
      <c r="GP220" s="186"/>
      <c r="GQ220" s="186"/>
      <c r="GR220" s="186"/>
      <c r="GS220" s="186"/>
      <c r="GT220" s="186"/>
      <c r="GU220" s="186"/>
      <c r="GV220" s="186"/>
      <c r="GW220" s="186"/>
      <c r="GX220" s="186"/>
      <c r="GY220" s="186"/>
      <c r="GZ220" s="186"/>
      <c r="HA220" s="186"/>
      <c r="HB220" s="186"/>
      <c r="HC220" s="186"/>
      <c r="HD220" s="186"/>
      <c r="HE220" s="186"/>
      <c r="HF220" s="186"/>
      <c r="HG220" s="186"/>
      <c r="HH220" s="186"/>
      <c r="HI220" s="186"/>
      <c r="HJ220" s="186"/>
      <c r="HK220" s="186"/>
      <c r="HL220" s="186"/>
      <c r="HM220" s="186"/>
      <c r="HN220" s="186"/>
      <c r="HO220" s="186"/>
      <c r="HP220" s="186"/>
      <c r="HQ220" s="186"/>
      <c r="HR220" s="186"/>
      <c r="HS220" s="186"/>
      <c r="HT220" s="186"/>
      <c r="HU220" s="186"/>
      <c r="HV220" s="186"/>
      <c r="HW220" s="186"/>
      <c r="HX220" s="186"/>
      <c r="HY220" s="186"/>
      <c r="HZ220" s="186"/>
      <c r="IA220" s="186"/>
    </row>
    <row r="221" spans="1:235" s="200" customFormat="1" ht="13.5" customHeight="1" x14ac:dyDescent="0.25">
      <c r="A221" s="189"/>
      <c r="B221" s="189"/>
      <c r="C221" s="257" t="s">
        <v>138</v>
      </c>
      <c r="D221" s="257"/>
      <c r="E221" s="257"/>
      <c r="F221" s="258">
        <f>F220</f>
        <v>320</v>
      </c>
      <c r="G221" s="259"/>
      <c r="H221" s="258">
        <f>H220</f>
        <v>320</v>
      </c>
      <c r="I221" s="259"/>
      <c r="J221" s="260">
        <f>J220</f>
        <v>150.12</v>
      </c>
      <c r="K221" s="261"/>
      <c r="L221" s="262">
        <f t="shared" ref="L221:L224" si="49">J221/F221</f>
        <v>0.46912500000000001</v>
      </c>
      <c r="M221" s="263"/>
      <c r="N221" s="190"/>
      <c r="O221" s="186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  <c r="AT221" s="186"/>
      <c r="AU221" s="186"/>
      <c r="AV221" s="186"/>
      <c r="AW221" s="186"/>
      <c r="AX221" s="186"/>
      <c r="AY221" s="186"/>
      <c r="AZ221" s="186"/>
      <c r="BA221" s="186"/>
      <c r="BB221" s="186"/>
      <c r="BC221" s="186"/>
      <c r="BD221" s="186"/>
      <c r="BE221" s="186"/>
      <c r="BF221" s="186"/>
      <c r="BG221" s="186"/>
      <c r="BH221" s="186"/>
      <c r="BI221" s="186"/>
      <c r="BJ221" s="186"/>
      <c r="BK221" s="186"/>
      <c r="BL221" s="186"/>
      <c r="BM221" s="186"/>
      <c r="BN221" s="186"/>
      <c r="BO221" s="186"/>
      <c r="BP221" s="186"/>
      <c r="BQ221" s="186"/>
      <c r="BR221" s="186"/>
      <c r="BS221" s="186"/>
      <c r="BT221" s="186"/>
      <c r="BU221" s="186"/>
      <c r="BV221" s="186"/>
      <c r="BW221" s="186"/>
      <c r="BX221" s="186"/>
      <c r="BY221" s="186"/>
      <c r="BZ221" s="186"/>
      <c r="CA221" s="186"/>
      <c r="CB221" s="186"/>
      <c r="CC221" s="186"/>
      <c r="CD221" s="186"/>
      <c r="CE221" s="186"/>
      <c r="CF221" s="186"/>
      <c r="CG221" s="186"/>
      <c r="CH221" s="186"/>
      <c r="CI221" s="186"/>
      <c r="CJ221" s="186"/>
      <c r="CK221" s="186"/>
      <c r="CL221" s="186"/>
      <c r="CM221" s="186"/>
      <c r="CN221" s="186"/>
      <c r="CO221" s="186"/>
      <c r="CP221" s="186"/>
      <c r="CQ221" s="186"/>
      <c r="CR221" s="186"/>
      <c r="CS221" s="186"/>
      <c r="CT221" s="186"/>
      <c r="CU221" s="186"/>
      <c r="CV221" s="186"/>
      <c r="CW221" s="186"/>
      <c r="CX221" s="186"/>
      <c r="CY221" s="186"/>
      <c r="CZ221" s="186"/>
      <c r="DA221" s="186"/>
      <c r="DB221" s="186"/>
      <c r="DC221" s="186"/>
      <c r="DD221" s="186"/>
      <c r="DE221" s="186"/>
      <c r="DF221" s="186"/>
      <c r="DG221" s="186"/>
      <c r="DH221" s="186"/>
      <c r="DI221" s="186"/>
      <c r="DJ221" s="186"/>
      <c r="DK221" s="186"/>
      <c r="DL221" s="186"/>
      <c r="DM221" s="186"/>
      <c r="DN221" s="186"/>
      <c r="DO221" s="186"/>
      <c r="DP221" s="186"/>
      <c r="DQ221" s="186"/>
      <c r="DR221" s="186"/>
      <c r="DS221" s="186"/>
      <c r="DT221" s="186"/>
      <c r="DU221" s="186"/>
      <c r="DV221" s="186"/>
      <c r="DW221" s="186"/>
      <c r="DX221" s="186"/>
      <c r="DY221" s="186"/>
      <c r="DZ221" s="186"/>
      <c r="EA221" s="186"/>
      <c r="EB221" s="186"/>
      <c r="EC221" s="186"/>
      <c r="ED221" s="186"/>
      <c r="EE221" s="186"/>
      <c r="EF221" s="186"/>
      <c r="EG221" s="186"/>
      <c r="EH221" s="186"/>
      <c r="EI221" s="186"/>
      <c r="EJ221" s="186"/>
      <c r="EK221" s="186"/>
      <c r="EL221" s="186"/>
      <c r="EM221" s="186"/>
      <c r="EN221" s="186"/>
      <c r="EO221" s="186"/>
      <c r="EP221" s="186"/>
      <c r="EQ221" s="186"/>
      <c r="ER221" s="186"/>
      <c r="ES221" s="186"/>
      <c r="ET221" s="186"/>
      <c r="EU221" s="186"/>
      <c r="EV221" s="186"/>
      <c r="EW221" s="186"/>
      <c r="EX221" s="186"/>
      <c r="EY221" s="186"/>
      <c r="EZ221" s="186"/>
      <c r="FA221" s="186"/>
      <c r="FB221" s="186"/>
      <c r="FC221" s="186"/>
      <c r="FD221" s="186"/>
      <c r="FE221" s="186"/>
      <c r="FF221" s="186"/>
      <c r="FG221" s="186"/>
      <c r="FH221" s="186"/>
      <c r="FI221" s="186"/>
      <c r="FJ221" s="186"/>
      <c r="FK221" s="186"/>
      <c r="FL221" s="186"/>
      <c r="FM221" s="186"/>
      <c r="FN221" s="186"/>
      <c r="FO221" s="186"/>
      <c r="FP221" s="186"/>
      <c r="FQ221" s="186"/>
      <c r="FR221" s="186"/>
      <c r="FS221" s="186"/>
      <c r="FT221" s="186"/>
      <c r="FU221" s="186"/>
      <c r="FV221" s="186"/>
      <c r="FW221" s="186"/>
      <c r="FX221" s="186"/>
      <c r="FY221" s="186"/>
      <c r="FZ221" s="186"/>
      <c r="GA221" s="186"/>
      <c r="GB221" s="186"/>
      <c r="GC221" s="186"/>
      <c r="GD221" s="186"/>
      <c r="GE221" s="186"/>
      <c r="GF221" s="186"/>
      <c r="GG221" s="186"/>
      <c r="GH221" s="186"/>
      <c r="GI221" s="186"/>
      <c r="GJ221" s="186"/>
      <c r="GK221" s="186"/>
      <c r="GL221" s="186"/>
      <c r="GM221" s="186"/>
      <c r="GN221" s="186"/>
      <c r="GO221" s="186"/>
      <c r="GP221" s="186"/>
      <c r="GQ221" s="186"/>
      <c r="GR221" s="186"/>
      <c r="GS221" s="186"/>
      <c r="GT221" s="186"/>
      <c r="GU221" s="186"/>
      <c r="GV221" s="186"/>
      <c r="GW221" s="186"/>
      <c r="GX221" s="186"/>
      <c r="GY221" s="186"/>
      <c r="GZ221" s="186"/>
      <c r="HA221" s="186"/>
      <c r="HB221" s="186"/>
      <c r="HC221" s="186"/>
      <c r="HD221" s="186"/>
      <c r="HE221" s="186"/>
      <c r="HF221" s="186"/>
      <c r="HG221" s="186"/>
      <c r="HH221" s="186"/>
      <c r="HI221" s="186"/>
      <c r="HJ221" s="186"/>
      <c r="HK221" s="186"/>
      <c r="HL221" s="186"/>
      <c r="HM221" s="186"/>
      <c r="HN221" s="186"/>
      <c r="HO221" s="186"/>
      <c r="HP221" s="186"/>
      <c r="HQ221" s="186"/>
      <c r="HR221" s="186"/>
      <c r="HS221" s="186"/>
      <c r="HT221" s="186"/>
      <c r="HU221" s="186"/>
      <c r="HV221" s="186"/>
      <c r="HW221" s="186"/>
      <c r="HX221" s="186"/>
      <c r="HY221" s="186"/>
      <c r="HZ221" s="186"/>
      <c r="IA221" s="186"/>
    </row>
    <row r="222" spans="1:235" s="199" customFormat="1" ht="18" customHeight="1" x14ac:dyDescent="0.25">
      <c r="A222" s="181"/>
      <c r="B222" s="264" t="s">
        <v>225</v>
      </c>
      <c r="C222" s="265"/>
      <c r="D222" s="265"/>
      <c r="E222" s="265"/>
      <c r="F222" s="266">
        <f>F221</f>
        <v>320</v>
      </c>
      <c r="G222" s="266"/>
      <c r="H222" s="266">
        <f>H221</f>
        <v>320</v>
      </c>
      <c r="I222" s="266"/>
      <c r="J222" s="267">
        <f>J221</f>
        <v>150.12</v>
      </c>
      <c r="K222" s="267"/>
      <c r="L222" s="268">
        <f t="shared" si="49"/>
        <v>0.46912500000000001</v>
      </c>
      <c r="M222" s="268"/>
      <c r="N222" s="182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  <c r="BA222" s="180"/>
      <c r="BB222" s="180"/>
      <c r="BC222" s="180"/>
      <c r="BD222" s="180"/>
      <c r="BE222" s="180"/>
      <c r="BF222" s="180"/>
      <c r="BG222" s="180"/>
      <c r="BH222" s="180"/>
      <c r="BI222" s="180"/>
      <c r="BJ222" s="180"/>
      <c r="BK222" s="180"/>
      <c r="BL222" s="180"/>
      <c r="BM222" s="180"/>
      <c r="BN222" s="180"/>
      <c r="BO222" s="180"/>
      <c r="BP222" s="180"/>
      <c r="BQ222" s="180"/>
      <c r="BR222" s="180"/>
      <c r="BS222" s="180"/>
      <c r="BT222" s="180"/>
      <c r="BU222" s="180"/>
      <c r="BV222" s="180"/>
      <c r="BW222" s="180"/>
      <c r="BX222" s="180"/>
      <c r="BY222" s="180"/>
      <c r="BZ222" s="180"/>
      <c r="CA222" s="180"/>
      <c r="CB222" s="180"/>
      <c r="CC222" s="180"/>
      <c r="CD222" s="180"/>
      <c r="CE222" s="180"/>
      <c r="CF222" s="180"/>
      <c r="CG222" s="180"/>
      <c r="CH222" s="180"/>
      <c r="CI222" s="180"/>
      <c r="CJ222" s="180"/>
      <c r="CK222" s="180"/>
      <c r="CL222" s="180"/>
      <c r="CM222" s="180"/>
      <c r="CN222" s="180"/>
      <c r="CO222" s="180"/>
      <c r="CP222" s="180"/>
      <c r="CQ222" s="180"/>
      <c r="CR222" s="180"/>
      <c r="CS222" s="180"/>
      <c r="CT222" s="180"/>
      <c r="CU222" s="180"/>
      <c r="CV222" s="180"/>
      <c r="CW222" s="180"/>
      <c r="CX222" s="180"/>
      <c r="CY222" s="180"/>
      <c r="CZ222" s="180"/>
      <c r="DA222" s="180"/>
      <c r="DB222" s="180"/>
      <c r="DC222" s="180"/>
      <c r="DD222" s="180"/>
      <c r="DE222" s="180"/>
      <c r="DF222" s="180"/>
      <c r="DG222" s="180"/>
      <c r="DH222" s="180"/>
      <c r="DI222" s="180"/>
      <c r="DJ222" s="180"/>
      <c r="DK222" s="180"/>
      <c r="DL222" s="180"/>
      <c r="DM222" s="180"/>
      <c r="DN222" s="180"/>
      <c r="DO222" s="180"/>
      <c r="DP222" s="180"/>
      <c r="DQ222" s="180"/>
      <c r="DR222" s="180"/>
      <c r="DS222" s="180"/>
      <c r="DT222" s="180"/>
      <c r="DU222" s="180"/>
      <c r="DV222" s="180"/>
      <c r="DW222" s="180"/>
      <c r="DX222" s="180"/>
      <c r="DY222" s="180"/>
      <c r="DZ222" s="180"/>
      <c r="EA222" s="180"/>
      <c r="EB222" s="180"/>
      <c r="EC222" s="180"/>
      <c r="ED222" s="180"/>
      <c r="EE222" s="180"/>
      <c r="EF222" s="180"/>
      <c r="EG222" s="180"/>
      <c r="EH222" s="180"/>
      <c r="EI222" s="180"/>
      <c r="EJ222" s="180"/>
      <c r="EK222" s="180"/>
      <c r="EL222" s="180"/>
      <c r="EM222" s="180"/>
      <c r="EN222" s="180"/>
      <c r="EO222" s="180"/>
      <c r="EP222" s="180"/>
      <c r="EQ222" s="180"/>
      <c r="ER222" s="180"/>
      <c r="ES222" s="180"/>
      <c r="ET222" s="180"/>
      <c r="EU222" s="180"/>
      <c r="EV222" s="180"/>
      <c r="EW222" s="180"/>
      <c r="EX222" s="180"/>
      <c r="EY222" s="180"/>
      <c r="EZ222" s="180"/>
      <c r="FA222" s="180"/>
      <c r="FB222" s="180"/>
      <c r="FC222" s="180"/>
      <c r="FD222" s="180"/>
      <c r="FE222" s="180"/>
      <c r="FF222" s="180"/>
      <c r="FG222" s="180"/>
      <c r="FH222" s="180"/>
      <c r="FI222" s="180"/>
      <c r="FJ222" s="180"/>
      <c r="FK222" s="180"/>
      <c r="FL222" s="180"/>
      <c r="FM222" s="180"/>
      <c r="FN222" s="180"/>
      <c r="FO222" s="180"/>
      <c r="FP222" s="180"/>
      <c r="FQ222" s="180"/>
      <c r="FR222" s="180"/>
      <c r="FS222" s="180"/>
      <c r="FT222" s="180"/>
      <c r="FU222" s="180"/>
      <c r="FV222" s="180"/>
      <c r="FW222" s="180"/>
      <c r="FX222" s="180"/>
      <c r="FY222" s="180"/>
      <c r="FZ222" s="180"/>
      <c r="GA222" s="180"/>
      <c r="GB222" s="180"/>
      <c r="GC222" s="180"/>
      <c r="GD222" s="180"/>
      <c r="GE222" s="180"/>
      <c r="GF222" s="180"/>
      <c r="GG222" s="180"/>
      <c r="GH222" s="180"/>
      <c r="GI222" s="180"/>
      <c r="GJ222" s="180"/>
      <c r="GK222" s="180"/>
      <c r="GL222" s="180"/>
      <c r="GM222" s="180"/>
      <c r="GN222" s="180"/>
      <c r="GO222" s="180"/>
      <c r="GP222" s="180"/>
      <c r="GQ222" s="180"/>
      <c r="GR222" s="180"/>
      <c r="GS222" s="180"/>
      <c r="GT222" s="180"/>
      <c r="GU222" s="180"/>
      <c r="GV222" s="180"/>
      <c r="GW222" s="180"/>
      <c r="GX222" s="180"/>
      <c r="GY222" s="180"/>
      <c r="GZ222" s="180"/>
      <c r="HA222" s="180"/>
      <c r="HB222" s="180"/>
      <c r="HC222" s="180"/>
      <c r="HD222" s="180"/>
      <c r="HE222" s="180"/>
      <c r="HF222" s="180"/>
      <c r="HG222" s="180"/>
      <c r="HH222" s="180"/>
      <c r="HI222" s="180"/>
      <c r="HJ222" s="180"/>
      <c r="HK222" s="180"/>
      <c r="HL222" s="180"/>
      <c r="HM222" s="180"/>
      <c r="HN222" s="180"/>
      <c r="HO222" s="180"/>
      <c r="HP222" s="180"/>
      <c r="HQ222" s="180"/>
      <c r="HR222" s="180"/>
      <c r="HS222" s="180"/>
      <c r="HT222" s="180"/>
      <c r="HU222" s="180"/>
      <c r="HV222" s="180"/>
      <c r="HW222" s="180"/>
      <c r="HX222" s="180"/>
      <c r="HY222" s="180"/>
      <c r="HZ222" s="180"/>
      <c r="IA222" s="180"/>
    </row>
    <row r="223" spans="1:235" s="199" customFormat="1" ht="18" customHeight="1" x14ac:dyDescent="0.25">
      <c r="A223" s="181"/>
      <c r="B223" s="269" t="s">
        <v>162</v>
      </c>
      <c r="C223" s="270"/>
      <c r="D223" s="270"/>
      <c r="E223" s="270"/>
      <c r="F223" s="271">
        <f t="shared" ref="F223" si="50">F222</f>
        <v>320</v>
      </c>
      <c r="G223" s="271"/>
      <c r="H223" s="271">
        <f t="shared" ref="H223" si="51">H222</f>
        <v>320</v>
      </c>
      <c r="I223" s="271"/>
      <c r="J223" s="272">
        <f t="shared" ref="J223" si="52">J222</f>
        <v>150.12</v>
      </c>
      <c r="K223" s="272"/>
      <c r="L223" s="273">
        <f t="shared" si="49"/>
        <v>0.46912500000000001</v>
      </c>
      <c r="M223" s="273"/>
      <c r="N223" s="182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0"/>
      <c r="BR223" s="180"/>
      <c r="BS223" s="180"/>
      <c r="BT223" s="180"/>
      <c r="BU223" s="180"/>
      <c r="BV223" s="180"/>
      <c r="BW223" s="180"/>
      <c r="BX223" s="180"/>
      <c r="BY223" s="180"/>
      <c r="BZ223" s="180"/>
      <c r="CA223" s="180"/>
      <c r="CB223" s="180"/>
      <c r="CC223" s="180"/>
      <c r="CD223" s="180"/>
      <c r="CE223" s="180"/>
      <c r="CF223" s="180"/>
      <c r="CG223" s="180"/>
      <c r="CH223" s="180"/>
      <c r="CI223" s="180"/>
      <c r="CJ223" s="180"/>
      <c r="CK223" s="180"/>
      <c r="CL223" s="180"/>
      <c r="CM223" s="180"/>
      <c r="CN223" s="180"/>
      <c r="CO223" s="180"/>
      <c r="CP223" s="180"/>
      <c r="CQ223" s="180"/>
      <c r="CR223" s="180"/>
      <c r="CS223" s="180"/>
      <c r="CT223" s="180"/>
      <c r="CU223" s="180"/>
      <c r="CV223" s="180"/>
      <c r="CW223" s="180"/>
      <c r="CX223" s="180"/>
      <c r="CY223" s="180"/>
      <c r="CZ223" s="180"/>
      <c r="DA223" s="180"/>
      <c r="DB223" s="180"/>
      <c r="DC223" s="180"/>
      <c r="DD223" s="180"/>
      <c r="DE223" s="180"/>
      <c r="DF223" s="180"/>
      <c r="DG223" s="180"/>
      <c r="DH223" s="180"/>
      <c r="DI223" s="180"/>
      <c r="DJ223" s="180"/>
      <c r="DK223" s="180"/>
      <c r="DL223" s="180"/>
      <c r="DM223" s="180"/>
      <c r="DN223" s="180"/>
      <c r="DO223" s="180"/>
      <c r="DP223" s="180"/>
      <c r="DQ223" s="180"/>
      <c r="DR223" s="180"/>
      <c r="DS223" s="180"/>
      <c r="DT223" s="180"/>
      <c r="DU223" s="180"/>
      <c r="DV223" s="180"/>
      <c r="DW223" s="180"/>
      <c r="DX223" s="180"/>
      <c r="DY223" s="180"/>
      <c r="DZ223" s="180"/>
      <c r="EA223" s="180"/>
      <c r="EB223" s="180"/>
      <c r="EC223" s="180"/>
      <c r="ED223" s="180"/>
      <c r="EE223" s="180"/>
      <c r="EF223" s="180"/>
      <c r="EG223" s="180"/>
      <c r="EH223" s="180"/>
      <c r="EI223" s="180"/>
      <c r="EJ223" s="180"/>
      <c r="EK223" s="180"/>
      <c r="EL223" s="180"/>
      <c r="EM223" s="180"/>
      <c r="EN223" s="180"/>
      <c r="EO223" s="180"/>
      <c r="EP223" s="180"/>
      <c r="EQ223" s="180"/>
      <c r="ER223" s="180"/>
      <c r="ES223" s="180"/>
      <c r="ET223" s="180"/>
      <c r="EU223" s="180"/>
      <c r="EV223" s="180"/>
      <c r="EW223" s="180"/>
      <c r="EX223" s="180"/>
      <c r="EY223" s="180"/>
      <c r="EZ223" s="180"/>
      <c r="FA223" s="180"/>
      <c r="FB223" s="180"/>
      <c r="FC223" s="180"/>
      <c r="FD223" s="180"/>
      <c r="FE223" s="180"/>
      <c r="FF223" s="180"/>
      <c r="FG223" s="180"/>
      <c r="FH223" s="180"/>
      <c r="FI223" s="180"/>
      <c r="FJ223" s="180"/>
      <c r="FK223" s="180"/>
      <c r="FL223" s="180"/>
      <c r="FM223" s="180"/>
      <c r="FN223" s="180"/>
      <c r="FO223" s="180"/>
      <c r="FP223" s="180"/>
      <c r="FQ223" s="180"/>
      <c r="FR223" s="180"/>
      <c r="FS223" s="180"/>
      <c r="FT223" s="180"/>
      <c r="FU223" s="180"/>
      <c r="FV223" s="180"/>
      <c r="FW223" s="180"/>
      <c r="FX223" s="180"/>
      <c r="FY223" s="180"/>
      <c r="FZ223" s="180"/>
      <c r="GA223" s="180"/>
      <c r="GB223" s="180"/>
      <c r="GC223" s="180"/>
      <c r="GD223" s="180"/>
      <c r="GE223" s="180"/>
      <c r="GF223" s="180"/>
      <c r="GG223" s="180"/>
      <c r="GH223" s="180"/>
      <c r="GI223" s="180"/>
      <c r="GJ223" s="180"/>
      <c r="GK223" s="180"/>
      <c r="GL223" s="180"/>
      <c r="GM223" s="180"/>
      <c r="GN223" s="180"/>
      <c r="GO223" s="180"/>
      <c r="GP223" s="180"/>
      <c r="GQ223" s="180"/>
      <c r="GR223" s="180"/>
      <c r="GS223" s="180"/>
      <c r="GT223" s="180"/>
      <c r="GU223" s="180"/>
      <c r="GV223" s="180"/>
      <c r="GW223" s="180"/>
      <c r="GX223" s="180"/>
      <c r="GY223" s="180"/>
      <c r="GZ223" s="180"/>
      <c r="HA223" s="180"/>
      <c r="HB223" s="180"/>
      <c r="HC223" s="180"/>
      <c r="HD223" s="180"/>
      <c r="HE223" s="180"/>
      <c r="HF223" s="180"/>
      <c r="HG223" s="180"/>
      <c r="HH223" s="180"/>
      <c r="HI223" s="180"/>
      <c r="HJ223" s="180"/>
      <c r="HK223" s="180"/>
      <c r="HL223" s="180"/>
      <c r="HM223" s="180"/>
      <c r="HN223" s="180"/>
      <c r="HO223" s="180"/>
      <c r="HP223" s="180"/>
      <c r="HQ223" s="180"/>
      <c r="HR223" s="180"/>
      <c r="HS223" s="180"/>
      <c r="HT223" s="180"/>
      <c r="HU223" s="180"/>
      <c r="HV223" s="180"/>
      <c r="HW223" s="180"/>
      <c r="HX223" s="180"/>
      <c r="HY223" s="180"/>
      <c r="HZ223" s="180"/>
      <c r="IA223" s="180"/>
    </row>
    <row r="224" spans="1:235" s="199" customFormat="1" ht="18" customHeight="1" x14ac:dyDescent="0.25">
      <c r="A224" s="181"/>
      <c r="B224" s="275" t="s">
        <v>345</v>
      </c>
      <c r="C224" s="275"/>
      <c r="D224" s="275"/>
      <c r="E224" s="275"/>
      <c r="F224" s="276">
        <f>F222</f>
        <v>320</v>
      </c>
      <c r="G224" s="276"/>
      <c r="H224" s="276">
        <f>H222</f>
        <v>320</v>
      </c>
      <c r="I224" s="276"/>
      <c r="J224" s="277">
        <f>J222</f>
        <v>150.12</v>
      </c>
      <c r="K224" s="277"/>
      <c r="L224" s="278">
        <f t="shared" si="49"/>
        <v>0.46912500000000001</v>
      </c>
      <c r="M224" s="278"/>
      <c r="N224" s="182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  <c r="BE224" s="180"/>
      <c r="BF224" s="180"/>
      <c r="BG224" s="180"/>
      <c r="BH224" s="180"/>
      <c r="BI224" s="180"/>
      <c r="BJ224" s="180"/>
      <c r="BK224" s="180"/>
      <c r="BL224" s="180"/>
      <c r="BM224" s="180"/>
      <c r="BN224" s="180"/>
      <c r="BO224" s="180"/>
      <c r="BP224" s="180"/>
      <c r="BQ224" s="180"/>
      <c r="BR224" s="180"/>
      <c r="BS224" s="180"/>
      <c r="BT224" s="180"/>
      <c r="BU224" s="180"/>
      <c r="BV224" s="180"/>
      <c r="BW224" s="180"/>
      <c r="BX224" s="180"/>
      <c r="BY224" s="180"/>
      <c r="BZ224" s="180"/>
      <c r="CA224" s="180"/>
      <c r="CB224" s="180"/>
      <c r="CC224" s="180"/>
      <c r="CD224" s="180"/>
      <c r="CE224" s="180"/>
      <c r="CF224" s="180"/>
      <c r="CG224" s="180"/>
      <c r="CH224" s="180"/>
      <c r="CI224" s="180"/>
      <c r="CJ224" s="180"/>
      <c r="CK224" s="180"/>
      <c r="CL224" s="180"/>
      <c r="CM224" s="180"/>
      <c r="CN224" s="180"/>
      <c r="CO224" s="180"/>
      <c r="CP224" s="180"/>
      <c r="CQ224" s="180"/>
      <c r="CR224" s="180"/>
      <c r="CS224" s="180"/>
      <c r="CT224" s="180"/>
      <c r="CU224" s="180"/>
      <c r="CV224" s="180"/>
      <c r="CW224" s="180"/>
      <c r="CX224" s="180"/>
      <c r="CY224" s="180"/>
      <c r="CZ224" s="180"/>
      <c r="DA224" s="180"/>
      <c r="DB224" s="180"/>
      <c r="DC224" s="180"/>
      <c r="DD224" s="180"/>
      <c r="DE224" s="180"/>
      <c r="DF224" s="180"/>
      <c r="DG224" s="180"/>
      <c r="DH224" s="180"/>
      <c r="DI224" s="180"/>
      <c r="DJ224" s="180"/>
      <c r="DK224" s="180"/>
      <c r="DL224" s="180"/>
      <c r="DM224" s="180"/>
      <c r="DN224" s="180"/>
      <c r="DO224" s="180"/>
      <c r="DP224" s="180"/>
      <c r="DQ224" s="180"/>
      <c r="DR224" s="180"/>
      <c r="DS224" s="180"/>
      <c r="DT224" s="180"/>
      <c r="DU224" s="180"/>
      <c r="DV224" s="180"/>
      <c r="DW224" s="180"/>
      <c r="DX224" s="180"/>
      <c r="DY224" s="180"/>
      <c r="DZ224" s="180"/>
      <c r="EA224" s="180"/>
      <c r="EB224" s="180"/>
      <c r="EC224" s="180"/>
      <c r="ED224" s="180"/>
      <c r="EE224" s="180"/>
      <c r="EF224" s="180"/>
      <c r="EG224" s="180"/>
      <c r="EH224" s="180"/>
      <c r="EI224" s="180"/>
      <c r="EJ224" s="180"/>
      <c r="EK224" s="180"/>
      <c r="EL224" s="180"/>
      <c r="EM224" s="180"/>
      <c r="EN224" s="180"/>
      <c r="EO224" s="180"/>
      <c r="EP224" s="180"/>
      <c r="EQ224" s="180"/>
      <c r="ER224" s="180"/>
      <c r="ES224" s="180"/>
      <c r="ET224" s="180"/>
      <c r="EU224" s="180"/>
      <c r="EV224" s="180"/>
      <c r="EW224" s="180"/>
      <c r="EX224" s="180"/>
      <c r="EY224" s="180"/>
      <c r="EZ224" s="180"/>
      <c r="FA224" s="180"/>
      <c r="FB224" s="180"/>
      <c r="FC224" s="180"/>
      <c r="FD224" s="180"/>
      <c r="FE224" s="180"/>
      <c r="FF224" s="180"/>
      <c r="FG224" s="180"/>
      <c r="FH224" s="180"/>
      <c r="FI224" s="180"/>
      <c r="FJ224" s="180"/>
      <c r="FK224" s="180"/>
      <c r="FL224" s="180"/>
      <c r="FM224" s="180"/>
      <c r="FN224" s="180"/>
      <c r="FO224" s="180"/>
      <c r="FP224" s="180"/>
      <c r="FQ224" s="180"/>
      <c r="FR224" s="180"/>
      <c r="FS224" s="180"/>
      <c r="FT224" s="180"/>
      <c r="FU224" s="180"/>
      <c r="FV224" s="180"/>
      <c r="FW224" s="180"/>
      <c r="FX224" s="180"/>
      <c r="FY224" s="180"/>
      <c r="FZ224" s="180"/>
      <c r="GA224" s="180"/>
      <c r="GB224" s="180"/>
      <c r="GC224" s="180"/>
      <c r="GD224" s="180"/>
      <c r="GE224" s="180"/>
      <c r="GF224" s="180"/>
      <c r="GG224" s="180"/>
      <c r="GH224" s="180"/>
      <c r="GI224" s="180"/>
      <c r="GJ224" s="180"/>
      <c r="GK224" s="180"/>
      <c r="GL224" s="180"/>
      <c r="GM224" s="180"/>
      <c r="GN224" s="180"/>
      <c r="GO224" s="180"/>
      <c r="GP224" s="180"/>
      <c r="GQ224" s="180"/>
      <c r="GR224" s="180"/>
      <c r="GS224" s="180"/>
      <c r="GT224" s="180"/>
      <c r="GU224" s="180"/>
      <c r="GV224" s="180"/>
      <c r="GW224" s="180"/>
      <c r="GX224" s="180"/>
      <c r="GY224" s="180"/>
      <c r="GZ224" s="180"/>
      <c r="HA224" s="180"/>
      <c r="HB224" s="180"/>
      <c r="HC224" s="180"/>
      <c r="HD224" s="180"/>
      <c r="HE224" s="180"/>
      <c r="HF224" s="180"/>
      <c r="HG224" s="180"/>
      <c r="HH224" s="180"/>
      <c r="HI224" s="180"/>
      <c r="HJ224" s="180"/>
      <c r="HK224" s="180"/>
      <c r="HL224" s="180"/>
      <c r="HM224" s="180"/>
      <c r="HN224" s="180"/>
      <c r="HO224" s="180"/>
      <c r="HP224" s="180"/>
      <c r="HQ224" s="180"/>
      <c r="HR224" s="180"/>
      <c r="HS224" s="180"/>
      <c r="HT224" s="180"/>
      <c r="HU224" s="180"/>
      <c r="HV224" s="180"/>
      <c r="HW224" s="180"/>
      <c r="HX224" s="180"/>
      <c r="HY224" s="180"/>
      <c r="HZ224" s="180"/>
      <c r="IA224" s="180"/>
    </row>
    <row r="225" spans="1:235" s="199" customFormat="1" ht="18" customHeight="1" x14ac:dyDescent="0.25">
      <c r="A225" s="181"/>
      <c r="B225" s="195"/>
      <c r="C225" s="195"/>
      <c r="D225" s="195"/>
      <c r="E225" s="195"/>
      <c r="F225" s="196"/>
      <c r="G225" s="196"/>
      <c r="H225" s="196"/>
      <c r="I225" s="196"/>
      <c r="J225" s="197"/>
      <c r="K225" s="197"/>
      <c r="L225" s="198"/>
      <c r="M225" s="198"/>
      <c r="N225" s="182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  <c r="BE225" s="180"/>
      <c r="BF225" s="180"/>
      <c r="BG225" s="180"/>
      <c r="BH225" s="180"/>
      <c r="BI225" s="180"/>
      <c r="BJ225" s="180"/>
      <c r="BK225" s="180"/>
      <c r="BL225" s="180"/>
      <c r="BM225" s="180"/>
      <c r="BN225" s="180"/>
      <c r="BO225" s="180"/>
      <c r="BP225" s="180"/>
      <c r="BQ225" s="180"/>
      <c r="BR225" s="180"/>
      <c r="BS225" s="180"/>
      <c r="BT225" s="180"/>
      <c r="BU225" s="180"/>
      <c r="BV225" s="180"/>
      <c r="BW225" s="180"/>
      <c r="BX225" s="180"/>
      <c r="BY225" s="180"/>
      <c r="BZ225" s="180"/>
      <c r="CA225" s="180"/>
      <c r="CB225" s="180"/>
      <c r="CC225" s="180"/>
      <c r="CD225" s="180"/>
      <c r="CE225" s="180"/>
      <c r="CF225" s="180"/>
      <c r="CG225" s="180"/>
      <c r="CH225" s="180"/>
      <c r="CI225" s="180"/>
      <c r="CJ225" s="180"/>
      <c r="CK225" s="180"/>
      <c r="CL225" s="180"/>
      <c r="CM225" s="180"/>
      <c r="CN225" s="180"/>
      <c r="CO225" s="180"/>
      <c r="CP225" s="180"/>
      <c r="CQ225" s="180"/>
      <c r="CR225" s="180"/>
      <c r="CS225" s="180"/>
      <c r="CT225" s="180"/>
      <c r="CU225" s="180"/>
      <c r="CV225" s="180"/>
      <c r="CW225" s="180"/>
      <c r="CX225" s="180"/>
      <c r="CY225" s="180"/>
      <c r="CZ225" s="180"/>
      <c r="DA225" s="180"/>
      <c r="DB225" s="180"/>
      <c r="DC225" s="180"/>
      <c r="DD225" s="180"/>
      <c r="DE225" s="180"/>
      <c r="DF225" s="180"/>
      <c r="DG225" s="180"/>
      <c r="DH225" s="180"/>
      <c r="DI225" s="180"/>
      <c r="DJ225" s="180"/>
      <c r="DK225" s="180"/>
      <c r="DL225" s="180"/>
      <c r="DM225" s="180"/>
      <c r="DN225" s="180"/>
      <c r="DO225" s="180"/>
      <c r="DP225" s="180"/>
      <c r="DQ225" s="180"/>
      <c r="DR225" s="180"/>
      <c r="DS225" s="180"/>
      <c r="DT225" s="180"/>
      <c r="DU225" s="180"/>
      <c r="DV225" s="180"/>
      <c r="DW225" s="180"/>
      <c r="DX225" s="180"/>
      <c r="DY225" s="180"/>
      <c r="DZ225" s="180"/>
      <c r="EA225" s="180"/>
      <c r="EB225" s="180"/>
      <c r="EC225" s="180"/>
      <c r="ED225" s="180"/>
      <c r="EE225" s="180"/>
      <c r="EF225" s="180"/>
      <c r="EG225" s="180"/>
      <c r="EH225" s="180"/>
      <c r="EI225" s="180"/>
      <c r="EJ225" s="180"/>
      <c r="EK225" s="180"/>
      <c r="EL225" s="180"/>
      <c r="EM225" s="180"/>
      <c r="EN225" s="180"/>
      <c r="EO225" s="180"/>
      <c r="EP225" s="180"/>
      <c r="EQ225" s="180"/>
      <c r="ER225" s="180"/>
      <c r="ES225" s="180"/>
      <c r="ET225" s="180"/>
      <c r="EU225" s="180"/>
      <c r="EV225" s="180"/>
      <c r="EW225" s="180"/>
      <c r="EX225" s="180"/>
      <c r="EY225" s="180"/>
      <c r="EZ225" s="180"/>
      <c r="FA225" s="180"/>
      <c r="FB225" s="180"/>
      <c r="FC225" s="180"/>
      <c r="FD225" s="180"/>
      <c r="FE225" s="180"/>
      <c r="FF225" s="180"/>
      <c r="FG225" s="180"/>
      <c r="FH225" s="180"/>
      <c r="FI225" s="180"/>
      <c r="FJ225" s="180"/>
      <c r="FK225" s="180"/>
      <c r="FL225" s="180"/>
      <c r="FM225" s="180"/>
      <c r="FN225" s="180"/>
      <c r="FO225" s="180"/>
      <c r="FP225" s="180"/>
      <c r="FQ225" s="180"/>
      <c r="FR225" s="180"/>
      <c r="FS225" s="180"/>
      <c r="FT225" s="180"/>
      <c r="FU225" s="180"/>
      <c r="FV225" s="180"/>
      <c r="FW225" s="180"/>
      <c r="FX225" s="180"/>
      <c r="FY225" s="180"/>
      <c r="FZ225" s="180"/>
      <c r="GA225" s="180"/>
      <c r="GB225" s="180"/>
      <c r="GC225" s="180"/>
      <c r="GD225" s="180"/>
      <c r="GE225" s="180"/>
      <c r="GF225" s="180"/>
      <c r="GG225" s="180"/>
      <c r="GH225" s="180"/>
      <c r="GI225" s="180"/>
      <c r="GJ225" s="180"/>
      <c r="GK225" s="180"/>
      <c r="GL225" s="180"/>
      <c r="GM225" s="180"/>
      <c r="GN225" s="180"/>
      <c r="GO225" s="180"/>
      <c r="GP225" s="180"/>
      <c r="GQ225" s="180"/>
      <c r="GR225" s="180"/>
      <c r="GS225" s="180"/>
      <c r="GT225" s="180"/>
      <c r="GU225" s="180"/>
      <c r="GV225" s="180"/>
      <c r="GW225" s="180"/>
      <c r="GX225" s="180"/>
      <c r="GY225" s="180"/>
      <c r="GZ225" s="180"/>
      <c r="HA225" s="180"/>
      <c r="HB225" s="180"/>
      <c r="HC225" s="180"/>
      <c r="HD225" s="180"/>
      <c r="HE225" s="180"/>
      <c r="HF225" s="180"/>
      <c r="HG225" s="180"/>
      <c r="HH225" s="180"/>
      <c r="HI225" s="180"/>
      <c r="HJ225" s="180"/>
      <c r="HK225" s="180"/>
      <c r="HL225" s="180"/>
      <c r="HM225" s="180"/>
      <c r="HN225" s="180"/>
      <c r="HO225" s="180"/>
      <c r="HP225" s="180"/>
      <c r="HQ225" s="180"/>
      <c r="HR225" s="180"/>
      <c r="HS225" s="180"/>
      <c r="HT225" s="180"/>
      <c r="HU225" s="180"/>
      <c r="HV225" s="180"/>
      <c r="HW225" s="180"/>
      <c r="HX225" s="180"/>
      <c r="HY225" s="180"/>
      <c r="HZ225" s="180"/>
      <c r="IA225" s="180"/>
    </row>
    <row r="226" spans="1:235" s="199" customFormat="1" ht="18" customHeight="1" x14ac:dyDescent="0.25">
      <c r="A226" s="181"/>
      <c r="B226" s="275" t="s">
        <v>346</v>
      </c>
      <c r="C226" s="275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179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  <c r="BE226" s="180"/>
      <c r="BF226" s="180"/>
      <c r="BG226" s="180"/>
      <c r="BH226" s="180"/>
      <c r="BI226" s="180"/>
      <c r="BJ226" s="180"/>
      <c r="BK226" s="180"/>
      <c r="BL226" s="180"/>
      <c r="BM226" s="180"/>
      <c r="BN226" s="180"/>
      <c r="BO226" s="180"/>
      <c r="BP226" s="180"/>
      <c r="BQ226" s="180"/>
      <c r="BR226" s="180"/>
      <c r="BS226" s="180"/>
      <c r="BT226" s="180"/>
      <c r="BU226" s="180"/>
      <c r="BV226" s="180"/>
      <c r="BW226" s="180"/>
      <c r="BX226" s="180"/>
      <c r="BY226" s="180"/>
      <c r="BZ226" s="180"/>
      <c r="CA226" s="180"/>
      <c r="CB226" s="180"/>
      <c r="CC226" s="180"/>
      <c r="CD226" s="180"/>
      <c r="CE226" s="180"/>
      <c r="CF226" s="180"/>
      <c r="CG226" s="180"/>
      <c r="CH226" s="180"/>
      <c r="CI226" s="180"/>
      <c r="CJ226" s="180"/>
      <c r="CK226" s="180"/>
      <c r="CL226" s="180"/>
      <c r="CM226" s="180"/>
      <c r="CN226" s="180"/>
      <c r="CO226" s="180"/>
      <c r="CP226" s="180"/>
      <c r="CQ226" s="180"/>
      <c r="CR226" s="180"/>
      <c r="CS226" s="180"/>
      <c r="CT226" s="180"/>
      <c r="CU226" s="180"/>
      <c r="CV226" s="180"/>
      <c r="CW226" s="180"/>
      <c r="CX226" s="180"/>
      <c r="CY226" s="180"/>
      <c r="CZ226" s="180"/>
      <c r="DA226" s="180"/>
      <c r="DB226" s="180"/>
      <c r="DC226" s="180"/>
      <c r="DD226" s="180"/>
      <c r="DE226" s="180"/>
      <c r="DF226" s="180"/>
      <c r="DG226" s="180"/>
      <c r="DH226" s="180"/>
      <c r="DI226" s="180"/>
      <c r="DJ226" s="180"/>
      <c r="DK226" s="180"/>
      <c r="DL226" s="180"/>
      <c r="DM226" s="180"/>
      <c r="DN226" s="180"/>
      <c r="DO226" s="180"/>
      <c r="DP226" s="180"/>
      <c r="DQ226" s="180"/>
      <c r="DR226" s="180"/>
      <c r="DS226" s="180"/>
      <c r="DT226" s="180"/>
      <c r="DU226" s="180"/>
      <c r="DV226" s="180"/>
      <c r="DW226" s="180"/>
      <c r="DX226" s="180"/>
      <c r="DY226" s="180"/>
      <c r="DZ226" s="180"/>
      <c r="EA226" s="180"/>
      <c r="EB226" s="180"/>
      <c r="EC226" s="180"/>
      <c r="ED226" s="180"/>
      <c r="EE226" s="180"/>
      <c r="EF226" s="180"/>
      <c r="EG226" s="180"/>
      <c r="EH226" s="180"/>
      <c r="EI226" s="180"/>
      <c r="EJ226" s="180"/>
      <c r="EK226" s="180"/>
      <c r="EL226" s="180"/>
      <c r="EM226" s="180"/>
      <c r="EN226" s="180"/>
      <c r="EO226" s="180"/>
      <c r="EP226" s="180"/>
      <c r="EQ226" s="180"/>
      <c r="ER226" s="180"/>
      <c r="ES226" s="180"/>
      <c r="ET226" s="180"/>
      <c r="EU226" s="180"/>
      <c r="EV226" s="180"/>
      <c r="EW226" s="180"/>
      <c r="EX226" s="180"/>
      <c r="EY226" s="180"/>
      <c r="EZ226" s="180"/>
      <c r="FA226" s="180"/>
      <c r="FB226" s="180"/>
      <c r="FC226" s="180"/>
      <c r="FD226" s="180"/>
      <c r="FE226" s="180"/>
      <c r="FF226" s="180"/>
      <c r="FG226" s="180"/>
      <c r="FH226" s="180"/>
      <c r="FI226" s="180"/>
      <c r="FJ226" s="180"/>
      <c r="FK226" s="180"/>
      <c r="FL226" s="180"/>
      <c r="FM226" s="180"/>
      <c r="FN226" s="180"/>
      <c r="FO226" s="180"/>
      <c r="FP226" s="180"/>
      <c r="FQ226" s="180"/>
      <c r="FR226" s="180"/>
      <c r="FS226" s="180"/>
      <c r="FT226" s="180"/>
      <c r="FU226" s="180"/>
      <c r="FV226" s="180"/>
      <c r="FW226" s="180"/>
      <c r="FX226" s="180"/>
      <c r="FY226" s="180"/>
      <c r="FZ226" s="180"/>
      <c r="GA226" s="180"/>
      <c r="GB226" s="180"/>
      <c r="GC226" s="180"/>
      <c r="GD226" s="180"/>
      <c r="GE226" s="180"/>
      <c r="GF226" s="180"/>
      <c r="GG226" s="180"/>
      <c r="GH226" s="180"/>
      <c r="GI226" s="180"/>
      <c r="GJ226" s="180"/>
      <c r="GK226" s="180"/>
      <c r="GL226" s="180"/>
      <c r="GM226" s="180"/>
      <c r="GN226" s="180"/>
      <c r="GO226" s="180"/>
      <c r="GP226" s="180"/>
      <c r="GQ226" s="180"/>
      <c r="GR226" s="180"/>
      <c r="GS226" s="180"/>
      <c r="GT226" s="180"/>
      <c r="GU226" s="180"/>
      <c r="GV226" s="180"/>
      <c r="GW226" s="180"/>
      <c r="GX226" s="180"/>
      <c r="GY226" s="180"/>
      <c r="GZ226" s="180"/>
      <c r="HA226" s="180"/>
      <c r="HB226" s="180"/>
      <c r="HC226" s="180"/>
      <c r="HD226" s="180"/>
      <c r="HE226" s="180"/>
      <c r="HF226" s="180"/>
      <c r="HG226" s="180"/>
      <c r="HH226" s="180"/>
      <c r="HI226" s="180"/>
      <c r="HJ226" s="180"/>
      <c r="HK226" s="180"/>
      <c r="HL226" s="180"/>
      <c r="HM226" s="180"/>
      <c r="HN226" s="180"/>
      <c r="HO226" s="180"/>
      <c r="HP226" s="180"/>
      <c r="HQ226" s="180"/>
      <c r="HR226" s="180"/>
      <c r="HS226" s="180"/>
      <c r="HT226" s="180"/>
      <c r="HU226" s="180"/>
      <c r="HV226" s="180"/>
      <c r="HW226" s="180"/>
      <c r="HX226" s="180"/>
      <c r="HY226" s="180"/>
      <c r="HZ226" s="180"/>
      <c r="IA226" s="180"/>
    </row>
    <row r="227" spans="1:235" s="199" customFormat="1" ht="18" customHeight="1" x14ac:dyDescent="0.25">
      <c r="A227" s="181"/>
      <c r="B227" s="281" t="s">
        <v>115</v>
      </c>
      <c r="C227" s="281"/>
      <c r="D227" s="281"/>
      <c r="E227" s="281"/>
      <c r="F227" s="281"/>
      <c r="G227" s="281"/>
      <c r="H227" s="281"/>
      <c r="I227" s="281"/>
      <c r="J227" s="281"/>
      <c r="K227" s="281"/>
      <c r="L227" s="281"/>
      <c r="M227" s="281"/>
      <c r="N227" s="179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0"/>
      <c r="AX227" s="180"/>
      <c r="AY227" s="180"/>
      <c r="AZ227" s="180"/>
      <c r="BA227" s="180"/>
      <c r="BB227" s="180"/>
      <c r="BC227" s="180"/>
      <c r="BD227" s="180"/>
      <c r="BE227" s="180"/>
      <c r="BF227" s="180"/>
      <c r="BG227" s="180"/>
      <c r="BH227" s="180"/>
      <c r="BI227" s="180"/>
      <c r="BJ227" s="180"/>
      <c r="BK227" s="180"/>
      <c r="BL227" s="180"/>
      <c r="BM227" s="180"/>
      <c r="BN227" s="180"/>
      <c r="BO227" s="180"/>
      <c r="BP227" s="180"/>
      <c r="BQ227" s="180"/>
      <c r="BR227" s="180"/>
      <c r="BS227" s="180"/>
      <c r="BT227" s="180"/>
      <c r="BU227" s="180"/>
      <c r="BV227" s="180"/>
      <c r="BW227" s="180"/>
      <c r="BX227" s="180"/>
      <c r="BY227" s="180"/>
      <c r="BZ227" s="180"/>
      <c r="CA227" s="180"/>
      <c r="CB227" s="180"/>
      <c r="CC227" s="180"/>
      <c r="CD227" s="180"/>
      <c r="CE227" s="180"/>
      <c r="CF227" s="180"/>
      <c r="CG227" s="180"/>
      <c r="CH227" s="180"/>
      <c r="CI227" s="180"/>
      <c r="CJ227" s="180"/>
      <c r="CK227" s="180"/>
      <c r="CL227" s="180"/>
      <c r="CM227" s="180"/>
      <c r="CN227" s="180"/>
      <c r="CO227" s="180"/>
      <c r="CP227" s="180"/>
      <c r="CQ227" s="180"/>
      <c r="CR227" s="180"/>
      <c r="CS227" s="180"/>
      <c r="CT227" s="180"/>
      <c r="CU227" s="180"/>
      <c r="CV227" s="180"/>
      <c r="CW227" s="180"/>
      <c r="CX227" s="180"/>
      <c r="CY227" s="180"/>
      <c r="CZ227" s="180"/>
      <c r="DA227" s="180"/>
      <c r="DB227" s="180"/>
      <c r="DC227" s="180"/>
      <c r="DD227" s="180"/>
      <c r="DE227" s="180"/>
      <c r="DF227" s="180"/>
      <c r="DG227" s="180"/>
      <c r="DH227" s="180"/>
      <c r="DI227" s="180"/>
      <c r="DJ227" s="180"/>
      <c r="DK227" s="180"/>
      <c r="DL227" s="180"/>
      <c r="DM227" s="180"/>
      <c r="DN227" s="180"/>
      <c r="DO227" s="180"/>
      <c r="DP227" s="180"/>
      <c r="DQ227" s="180"/>
      <c r="DR227" s="180"/>
      <c r="DS227" s="180"/>
      <c r="DT227" s="180"/>
      <c r="DU227" s="180"/>
      <c r="DV227" s="180"/>
      <c r="DW227" s="180"/>
      <c r="DX227" s="180"/>
      <c r="DY227" s="180"/>
      <c r="DZ227" s="180"/>
      <c r="EA227" s="180"/>
      <c r="EB227" s="180"/>
      <c r="EC227" s="180"/>
      <c r="ED227" s="180"/>
      <c r="EE227" s="180"/>
      <c r="EF227" s="180"/>
      <c r="EG227" s="180"/>
      <c r="EH227" s="180"/>
      <c r="EI227" s="180"/>
      <c r="EJ227" s="180"/>
      <c r="EK227" s="180"/>
      <c r="EL227" s="180"/>
      <c r="EM227" s="180"/>
      <c r="EN227" s="180"/>
      <c r="EO227" s="180"/>
      <c r="EP227" s="180"/>
      <c r="EQ227" s="180"/>
      <c r="ER227" s="180"/>
      <c r="ES227" s="180"/>
      <c r="ET227" s="180"/>
      <c r="EU227" s="180"/>
      <c r="EV227" s="180"/>
      <c r="EW227" s="180"/>
      <c r="EX227" s="180"/>
      <c r="EY227" s="180"/>
      <c r="EZ227" s="180"/>
      <c r="FA227" s="180"/>
      <c r="FB227" s="180"/>
      <c r="FC227" s="180"/>
      <c r="FD227" s="180"/>
      <c r="FE227" s="180"/>
      <c r="FF227" s="180"/>
      <c r="FG227" s="180"/>
      <c r="FH227" s="180"/>
      <c r="FI227" s="180"/>
      <c r="FJ227" s="180"/>
      <c r="FK227" s="180"/>
      <c r="FL227" s="180"/>
      <c r="FM227" s="180"/>
      <c r="FN227" s="180"/>
      <c r="FO227" s="180"/>
      <c r="FP227" s="180"/>
      <c r="FQ227" s="180"/>
      <c r="FR227" s="180"/>
      <c r="FS227" s="180"/>
      <c r="FT227" s="180"/>
      <c r="FU227" s="180"/>
      <c r="FV227" s="180"/>
      <c r="FW227" s="180"/>
      <c r="FX227" s="180"/>
      <c r="FY227" s="180"/>
      <c r="FZ227" s="180"/>
      <c r="GA227" s="180"/>
      <c r="GB227" s="180"/>
      <c r="GC227" s="180"/>
      <c r="GD227" s="180"/>
      <c r="GE227" s="180"/>
      <c r="GF227" s="180"/>
      <c r="GG227" s="180"/>
      <c r="GH227" s="180"/>
      <c r="GI227" s="180"/>
      <c r="GJ227" s="180"/>
      <c r="GK227" s="180"/>
      <c r="GL227" s="180"/>
      <c r="GM227" s="180"/>
      <c r="GN227" s="180"/>
      <c r="GO227" s="180"/>
      <c r="GP227" s="180"/>
      <c r="GQ227" s="180"/>
      <c r="GR227" s="180"/>
      <c r="GS227" s="180"/>
      <c r="GT227" s="180"/>
      <c r="GU227" s="180"/>
      <c r="GV227" s="180"/>
      <c r="GW227" s="180"/>
      <c r="GX227" s="180"/>
      <c r="GY227" s="180"/>
      <c r="GZ227" s="180"/>
      <c r="HA227" s="180"/>
      <c r="HB227" s="180"/>
      <c r="HC227" s="180"/>
      <c r="HD227" s="180"/>
      <c r="HE227" s="180"/>
      <c r="HF227" s="180"/>
      <c r="HG227" s="180"/>
      <c r="HH227" s="180"/>
      <c r="HI227" s="180"/>
      <c r="HJ227" s="180"/>
      <c r="HK227" s="180"/>
      <c r="HL227" s="180"/>
      <c r="HM227" s="180"/>
      <c r="HN227" s="180"/>
      <c r="HO227" s="180"/>
      <c r="HP227" s="180"/>
      <c r="HQ227" s="180"/>
      <c r="HR227" s="180"/>
      <c r="HS227" s="180"/>
      <c r="HT227" s="180"/>
      <c r="HU227" s="180"/>
      <c r="HV227" s="180"/>
      <c r="HW227" s="180"/>
      <c r="HX227" s="180"/>
      <c r="HY227" s="180"/>
      <c r="HZ227" s="180"/>
      <c r="IA227" s="180"/>
    </row>
    <row r="228" spans="1:235" s="200" customFormat="1" ht="12.75" customHeight="1" x14ac:dyDescent="0.25">
      <c r="A228" s="248" t="s">
        <v>347</v>
      </c>
      <c r="B228" s="249"/>
      <c r="C228" s="250" t="s">
        <v>207</v>
      </c>
      <c r="D228" s="250"/>
      <c r="E228" s="250"/>
      <c r="F228" s="251">
        <v>1833</v>
      </c>
      <c r="G228" s="252"/>
      <c r="H228" s="251">
        <v>1833</v>
      </c>
      <c r="I228" s="252"/>
      <c r="J228" s="253">
        <v>1122.8800000000001</v>
      </c>
      <c r="K228" s="254"/>
      <c r="L228" s="255">
        <f t="shared" ref="L228:L238" si="53">J228/F228</f>
        <v>0.61259138025095483</v>
      </c>
      <c r="M228" s="256"/>
      <c r="N228" s="187"/>
      <c r="O228" s="186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  <c r="AT228" s="186"/>
      <c r="AU228" s="186"/>
      <c r="AV228" s="186"/>
      <c r="AW228" s="186"/>
      <c r="AX228" s="186"/>
      <c r="AY228" s="186"/>
      <c r="AZ228" s="186"/>
      <c r="BA228" s="186"/>
      <c r="BB228" s="186"/>
      <c r="BC228" s="186"/>
      <c r="BD228" s="186"/>
      <c r="BE228" s="186"/>
      <c r="BF228" s="186"/>
      <c r="BG228" s="186"/>
      <c r="BH228" s="186"/>
      <c r="BI228" s="186"/>
      <c r="BJ228" s="186"/>
      <c r="BK228" s="186"/>
      <c r="BL228" s="186"/>
      <c r="BM228" s="186"/>
      <c r="BN228" s="186"/>
      <c r="BO228" s="186"/>
      <c r="BP228" s="186"/>
      <c r="BQ228" s="186"/>
      <c r="BR228" s="186"/>
      <c r="BS228" s="186"/>
      <c r="BT228" s="186"/>
      <c r="BU228" s="186"/>
      <c r="BV228" s="186"/>
      <c r="BW228" s="186"/>
      <c r="BX228" s="186"/>
      <c r="BY228" s="186"/>
      <c r="BZ228" s="186"/>
      <c r="CA228" s="186"/>
      <c r="CB228" s="186"/>
      <c r="CC228" s="186"/>
      <c r="CD228" s="186"/>
      <c r="CE228" s="186"/>
      <c r="CF228" s="186"/>
      <c r="CG228" s="186"/>
      <c r="CH228" s="186"/>
      <c r="CI228" s="186"/>
      <c r="CJ228" s="186"/>
      <c r="CK228" s="186"/>
      <c r="CL228" s="186"/>
      <c r="CM228" s="186"/>
      <c r="CN228" s="186"/>
      <c r="CO228" s="186"/>
      <c r="CP228" s="186"/>
      <c r="CQ228" s="186"/>
      <c r="CR228" s="186"/>
      <c r="CS228" s="186"/>
      <c r="CT228" s="186"/>
      <c r="CU228" s="186"/>
      <c r="CV228" s="186"/>
      <c r="CW228" s="186"/>
      <c r="CX228" s="186"/>
      <c r="CY228" s="186"/>
      <c r="CZ228" s="186"/>
      <c r="DA228" s="186"/>
      <c r="DB228" s="186"/>
      <c r="DC228" s="186"/>
      <c r="DD228" s="186"/>
      <c r="DE228" s="186"/>
      <c r="DF228" s="186"/>
      <c r="DG228" s="186"/>
      <c r="DH228" s="186"/>
      <c r="DI228" s="186"/>
      <c r="DJ228" s="186"/>
      <c r="DK228" s="186"/>
      <c r="DL228" s="186"/>
      <c r="DM228" s="186"/>
      <c r="DN228" s="186"/>
      <c r="DO228" s="186"/>
      <c r="DP228" s="186"/>
      <c r="DQ228" s="186"/>
      <c r="DR228" s="186"/>
      <c r="DS228" s="186"/>
      <c r="DT228" s="186"/>
      <c r="DU228" s="186"/>
      <c r="DV228" s="186"/>
      <c r="DW228" s="186"/>
      <c r="DX228" s="186"/>
      <c r="DY228" s="186"/>
      <c r="DZ228" s="186"/>
      <c r="EA228" s="186"/>
      <c r="EB228" s="186"/>
      <c r="EC228" s="186"/>
      <c r="ED228" s="186"/>
      <c r="EE228" s="186"/>
      <c r="EF228" s="186"/>
      <c r="EG228" s="186"/>
      <c r="EH228" s="186"/>
      <c r="EI228" s="186"/>
      <c r="EJ228" s="186"/>
      <c r="EK228" s="186"/>
      <c r="EL228" s="186"/>
      <c r="EM228" s="186"/>
      <c r="EN228" s="186"/>
      <c r="EO228" s="186"/>
      <c r="EP228" s="186"/>
      <c r="EQ228" s="186"/>
      <c r="ER228" s="186"/>
      <c r="ES228" s="186"/>
      <c r="ET228" s="186"/>
      <c r="EU228" s="186"/>
      <c r="EV228" s="186"/>
      <c r="EW228" s="186"/>
      <c r="EX228" s="186"/>
      <c r="EY228" s="186"/>
      <c r="EZ228" s="186"/>
      <c r="FA228" s="186"/>
      <c r="FB228" s="186"/>
      <c r="FC228" s="186"/>
      <c r="FD228" s="186"/>
      <c r="FE228" s="186"/>
      <c r="FF228" s="186"/>
      <c r="FG228" s="186"/>
      <c r="FH228" s="186"/>
      <c r="FI228" s="186"/>
      <c r="FJ228" s="186"/>
      <c r="FK228" s="186"/>
      <c r="FL228" s="186"/>
      <c r="FM228" s="186"/>
      <c r="FN228" s="186"/>
      <c r="FO228" s="186"/>
      <c r="FP228" s="186"/>
      <c r="FQ228" s="186"/>
      <c r="FR228" s="186"/>
      <c r="FS228" s="186"/>
      <c r="FT228" s="186"/>
      <c r="FU228" s="186"/>
      <c r="FV228" s="186"/>
      <c r="FW228" s="186"/>
      <c r="FX228" s="186"/>
      <c r="FY228" s="186"/>
      <c r="FZ228" s="186"/>
      <c r="GA228" s="186"/>
      <c r="GB228" s="186"/>
      <c r="GC228" s="186"/>
      <c r="GD228" s="186"/>
      <c r="GE228" s="186"/>
      <c r="GF228" s="186"/>
      <c r="GG228" s="186"/>
      <c r="GH228" s="186"/>
      <c r="GI228" s="186"/>
      <c r="GJ228" s="186"/>
      <c r="GK228" s="186"/>
      <c r="GL228" s="186"/>
      <c r="GM228" s="186"/>
      <c r="GN228" s="186"/>
      <c r="GO228" s="186"/>
      <c r="GP228" s="186"/>
      <c r="GQ228" s="186"/>
      <c r="GR228" s="186"/>
      <c r="GS228" s="186"/>
      <c r="GT228" s="186"/>
      <c r="GU228" s="186"/>
      <c r="GV228" s="186"/>
      <c r="GW228" s="186"/>
      <c r="GX228" s="186"/>
      <c r="GY228" s="186"/>
      <c r="GZ228" s="186"/>
      <c r="HA228" s="186"/>
      <c r="HB228" s="186"/>
      <c r="HC228" s="186"/>
      <c r="HD228" s="186"/>
      <c r="HE228" s="186"/>
      <c r="HF228" s="186"/>
      <c r="HG228" s="186"/>
      <c r="HH228" s="186"/>
      <c r="HI228" s="186"/>
      <c r="HJ228" s="186"/>
      <c r="HK228" s="186"/>
      <c r="HL228" s="186"/>
      <c r="HM228" s="186"/>
      <c r="HN228" s="186"/>
      <c r="HO228" s="186"/>
      <c r="HP228" s="186"/>
      <c r="HQ228" s="186"/>
      <c r="HR228" s="186"/>
      <c r="HS228" s="186"/>
      <c r="HT228" s="186"/>
      <c r="HU228" s="186"/>
      <c r="HV228" s="186"/>
      <c r="HW228" s="186"/>
      <c r="HX228" s="186"/>
      <c r="HY228" s="186"/>
      <c r="HZ228" s="186"/>
      <c r="IA228" s="186"/>
    </row>
    <row r="229" spans="1:235" s="200" customFormat="1" ht="13.5" customHeight="1" x14ac:dyDescent="0.25">
      <c r="A229" s="185"/>
      <c r="B229" s="185"/>
      <c r="C229" s="257" t="s">
        <v>208</v>
      </c>
      <c r="D229" s="257"/>
      <c r="E229" s="257"/>
      <c r="F229" s="258">
        <f>F228</f>
        <v>1833</v>
      </c>
      <c r="G229" s="259"/>
      <c r="H229" s="258">
        <f>H228</f>
        <v>1833</v>
      </c>
      <c r="I229" s="259"/>
      <c r="J229" s="260">
        <f>J228</f>
        <v>1122.8800000000001</v>
      </c>
      <c r="K229" s="261"/>
      <c r="L229" s="262">
        <f t="shared" si="53"/>
        <v>0.61259138025095483</v>
      </c>
      <c r="M229" s="263"/>
      <c r="N229" s="190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  <c r="AT229" s="186"/>
      <c r="AU229" s="186"/>
      <c r="AV229" s="186"/>
      <c r="AW229" s="186"/>
      <c r="AX229" s="186"/>
      <c r="AY229" s="186"/>
      <c r="AZ229" s="186"/>
      <c r="BA229" s="186"/>
      <c r="BB229" s="186"/>
      <c r="BC229" s="186"/>
      <c r="BD229" s="186"/>
      <c r="BE229" s="186"/>
      <c r="BF229" s="186"/>
      <c r="BG229" s="186"/>
      <c r="BH229" s="186"/>
      <c r="BI229" s="186"/>
      <c r="BJ229" s="186"/>
      <c r="BK229" s="186"/>
      <c r="BL229" s="186"/>
      <c r="BM229" s="186"/>
      <c r="BN229" s="186"/>
      <c r="BO229" s="186"/>
      <c r="BP229" s="186"/>
      <c r="BQ229" s="186"/>
      <c r="BR229" s="186"/>
      <c r="BS229" s="186"/>
      <c r="BT229" s="186"/>
      <c r="BU229" s="186"/>
      <c r="BV229" s="186"/>
      <c r="BW229" s="186"/>
      <c r="BX229" s="186"/>
      <c r="BY229" s="186"/>
      <c r="BZ229" s="186"/>
      <c r="CA229" s="186"/>
      <c r="CB229" s="186"/>
      <c r="CC229" s="186"/>
      <c r="CD229" s="186"/>
      <c r="CE229" s="186"/>
      <c r="CF229" s="186"/>
      <c r="CG229" s="186"/>
      <c r="CH229" s="186"/>
      <c r="CI229" s="186"/>
      <c r="CJ229" s="186"/>
      <c r="CK229" s="186"/>
      <c r="CL229" s="186"/>
      <c r="CM229" s="186"/>
      <c r="CN229" s="186"/>
      <c r="CO229" s="186"/>
      <c r="CP229" s="186"/>
      <c r="CQ229" s="186"/>
      <c r="CR229" s="186"/>
      <c r="CS229" s="186"/>
      <c r="CT229" s="186"/>
      <c r="CU229" s="186"/>
      <c r="CV229" s="186"/>
      <c r="CW229" s="186"/>
      <c r="CX229" s="186"/>
      <c r="CY229" s="186"/>
      <c r="CZ229" s="186"/>
      <c r="DA229" s="186"/>
      <c r="DB229" s="186"/>
      <c r="DC229" s="186"/>
      <c r="DD229" s="186"/>
      <c r="DE229" s="186"/>
      <c r="DF229" s="186"/>
      <c r="DG229" s="186"/>
      <c r="DH229" s="186"/>
      <c r="DI229" s="186"/>
      <c r="DJ229" s="186"/>
      <c r="DK229" s="186"/>
      <c r="DL229" s="186"/>
      <c r="DM229" s="186"/>
      <c r="DN229" s="186"/>
      <c r="DO229" s="186"/>
      <c r="DP229" s="186"/>
      <c r="DQ229" s="186"/>
      <c r="DR229" s="186"/>
      <c r="DS229" s="186"/>
      <c r="DT229" s="186"/>
      <c r="DU229" s="186"/>
      <c r="DV229" s="186"/>
      <c r="DW229" s="186"/>
      <c r="DX229" s="186"/>
      <c r="DY229" s="186"/>
      <c r="DZ229" s="186"/>
      <c r="EA229" s="186"/>
      <c r="EB229" s="186"/>
      <c r="EC229" s="186"/>
      <c r="ED229" s="186"/>
      <c r="EE229" s="186"/>
      <c r="EF229" s="186"/>
      <c r="EG229" s="186"/>
      <c r="EH229" s="186"/>
      <c r="EI229" s="186"/>
      <c r="EJ229" s="186"/>
      <c r="EK229" s="186"/>
      <c r="EL229" s="186"/>
      <c r="EM229" s="186"/>
      <c r="EN229" s="186"/>
      <c r="EO229" s="186"/>
      <c r="EP229" s="186"/>
      <c r="EQ229" s="186"/>
      <c r="ER229" s="186"/>
      <c r="ES229" s="186"/>
      <c r="ET229" s="186"/>
      <c r="EU229" s="186"/>
      <c r="EV229" s="186"/>
      <c r="EW229" s="186"/>
      <c r="EX229" s="186"/>
      <c r="EY229" s="186"/>
      <c r="EZ229" s="186"/>
      <c r="FA229" s="186"/>
      <c r="FB229" s="186"/>
      <c r="FC229" s="186"/>
      <c r="FD229" s="186"/>
      <c r="FE229" s="186"/>
      <c r="FF229" s="186"/>
      <c r="FG229" s="186"/>
      <c r="FH229" s="186"/>
      <c r="FI229" s="186"/>
      <c r="FJ229" s="186"/>
      <c r="FK229" s="186"/>
      <c r="FL229" s="186"/>
      <c r="FM229" s="186"/>
      <c r="FN229" s="186"/>
      <c r="FO229" s="186"/>
      <c r="FP229" s="186"/>
      <c r="FQ229" s="186"/>
      <c r="FR229" s="186"/>
      <c r="FS229" s="186"/>
      <c r="FT229" s="186"/>
      <c r="FU229" s="186"/>
      <c r="FV229" s="186"/>
      <c r="FW229" s="186"/>
      <c r="FX229" s="186"/>
      <c r="FY229" s="186"/>
      <c r="FZ229" s="186"/>
      <c r="GA229" s="186"/>
      <c r="GB229" s="186"/>
      <c r="GC229" s="186"/>
      <c r="GD229" s="186"/>
      <c r="GE229" s="186"/>
      <c r="GF229" s="186"/>
      <c r="GG229" s="186"/>
      <c r="GH229" s="186"/>
      <c r="GI229" s="186"/>
      <c r="GJ229" s="186"/>
      <c r="GK229" s="186"/>
      <c r="GL229" s="186"/>
      <c r="GM229" s="186"/>
      <c r="GN229" s="186"/>
      <c r="GO229" s="186"/>
      <c r="GP229" s="186"/>
      <c r="GQ229" s="186"/>
      <c r="GR229" s="186"/>
      <c r="GS229" s="186"/>
      <c r="GT229" s="186"/>
      <c r="GU229" s="186"/>
      <c r="GV229" s="186"/>
      <c r="GW229" s="186"/>
      <c r="GX229" s="186"/>
      <c r="GY229" s="186"/>
      <c r="GZ229" s="186"/>
      <c r="HA229" s="186"/>
      <c r="HB229" s="186"/>
      <c r="HC229" s="186"/>
      <c r="HD229" s="186"/>
      <c r="HE229" s="186"/>
      <c r="HF229" s="186"/>
      <c r="HG229" s="186"/>
      <c r="HH229" s="186"/>
      <c r="HI229" s="186"/>
      <c r="HJ229" s="186"/>
      <c r="HK229" s="186"/>
      <c r="HL229" s="186"/>
      <c r="HM229" s="186"/>
      <c r="HN229" s="186"/>
      <c r="HO229" s="186"/>
      <c r="HP229" s="186"/>
      <c r="HQ229" s="186"/>
      <c r="HR229" s="186"/>
      <c r="HS229" s="186"/>
      <c r="HT229" s="186"/>
      <c r="HU229" s="186"/>
      <c r="HV229" s="186"/>
      <c r="HW229" s="186"/>
      <c r="HX229" s="186"/>
      <c r="HY229" s="186"/>
      <c r="HZ229" s="186"/>
      <c r="IA229" s="186"/>
    </row>
    <row r="230" spans="1:235" s="200" customFormat="1" ht="12.75" x14ac:dyDescent="0.25">
      <c r="A230" s="248" t="s">
        <v>348</v>
      </c>
      <c r="B230" s="249"/>
      <c r="C230" s="250" t="s">
        <v>210</v>
      </c>
      <c r="D230" s="250"/>
      <c r="E230" s="250"/>
      <c r="F230" s="251">
        <v>242</v>
      </c>
      <c r="G230" s="252"/>
      <c r="H230" s="251">
        <v>242</v>
      </c>
      <c r="I230" s="252"/>
      <c r="J230" s="253">
        <v>106.58</v>
      </c>
      <c r="K230" s="254"/>
      <c r="L230" s="255">
        <f t="shared" si="53"/>
        <v>0.44041322314049586</v>
      </c>
      <c r="M230" s="256"/>
      <c r="N230" s="187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  <c r="AT230" s="186"/>
      <c r="AU230" s="186"/>
      <c r="AV230" s="186"/>
      <c r="AW230" s="186"/>
      <c r="AX230" s="186"/>
      <c r="AY230" s="186"/>
      <c r="AZ230" s="186"/>
      <c r="BA230" s="186"/>
      <c r="BB230" s="186"/>
      <c r="BC230" s="186"/>
      <c r="BD230" s="186"/>
      <c r="BE230" s="186"/>
      <c r="BF230" s="186"/>
      <c r="BG230" s="186"/>
      <c r="BH230" s="186"/>
      <c r="BI230" s="186"/>
      <c r="BJ230" s="186"/>
      <c r="BK230" s="186"/>
      <c r="BL230" s="186"/>
      <c r="BM230" s="186"/>
      <c r="BN230" s="186"/>
      <c r="BO230" s="186"/>
      <c r="BP230" s="186"/>
      <c r="BQ230" s="186"/>
      <c r="BR230" s="186"/>
      <c r="BS230" s="186"/>
      <c r="BT230" s="186"/>
      <c r="BU230" s="186"/>
      <c r="BV230" s="186"/>
      <c r="BW230" s="186"/>
      <c r="BX230" s="186"/>
      <c r="BY230" s="186"/>
      <c r="BZ230" s="186"/>
      <c r="CA230" s="186"/>
      <c r="CB230" s="186"/>
      <c r="CC230" s="186"/>
      <c r="CD230" s="186"/>
      <c r="CE230" s="186"/>
      <c r="CF230" s="186"/>
      <c r="CG230" s="186"/>
      <c r="CH230" s="186"/>
      <c r="CI230" s="186"/>
      <c r="CJ230" s="186"/>
      <c r="CK230" s="186"/>
      <c r="CL230" s="186"/>
      <c r="CM230" s="186"/>
      <c r="CN230" s="186"/>
      <c r="CO230" s="186"/>
      <c r="CP230" s="186"/>
      <c r="CQ230" s="186"/>
      <c r="CR230" s="186"/>
      <c r="CS230" s="186"/>
      <c r="CT230" s="186"/>
      <c r="CU230" s="186"/>
      <c r="CV230" s="186"/>
      <c r="CW230" s="186"/>
      <c r="CX230" s="186"/>
      <c r="CY230" s="186"/>
      <c r="CZ230" s="186"/>
      <c r="DA230" s="186"/>
      <c r="DB230" s="186"/>
      <c r="DC230" s="186"/>
      <c r="DD230" s="186"/>
      <c r="DE230" s="186"/>
      <c r="DF230" s="186"/>
      <c r="DG230" s="186"/>
      <c r="DH230" s="186"/>
      <c r="DI230" s="186"/>
      <c r="DJ230" s="186"/>
      <c r="DK230" s="186"/>
      <c r="DL230" s="186"/>
      <c r="DM230" s="186"/>
      <c r="DN230" s="186"/>
      <c r="DO230" s="186"/>
      <c r="DP230" s="186"/>
      <c r="DQ230" s="186"/>
      <c r="DR230" s="186"/>
      <c r="DS230" s="186"/>
      <c r="DT230" s="186"/>
      <c r="DU230" s="186"/>
      <c r="DV230" s="186"/>
      <c r="DW230" s="186"/>
      <c r="DX230" s="186"/>
      <c r="DY230" s="186"/>
      <c r="DZ230" s="186"/>
      <c r="EA230" s="186"/>
      <c r="EB230" s="186"/>
      <c r="EC230" s="186"/>
      <c r="ED230" s="186"/>
      <c r="EE230" s="186"/>
      <c r="EF230" s="186"/>
      <c r="EG230" s="186"/>
      <c r="EH230" s="186"/>
      <c r="EI230" s="186"/>
      <c r="EJ230" s="186"/>
      <c r="EK230" s="186"/>
      <c r="EL230" s="186"/>
      <c r="EM230" s="186"/>
      <c r="EN230" s="186"/>
      <c r="EO230" s="186"/>
      <c r="EP230" s="186"/>
      <c r="EQ230" s="186"/>
      <c r="ER230" s="186"/>
      <c r="ES230" s="186"/>
      <c r="ET230" s="186"/>
      <c r="EU230" s="186"/>
      <c r="EV230" s="186"/>
      <c r="EW230" s="186"/>
      <c r="EX230" s="186"/>
      <c r="EY230" s="186"/>
      <c r="EZ230" s="186"/>
      <c r="FA230" s="186"/>
      <c r="FB230" s="186"/>
      <c r="FC230" s="186"/>
      <c r="FD230" s="186"/>
      <c r="FE230" s="186"/>
      <c r="FF230" s="186"/>
      <c r="FG230" s="186"/>
      <c r="FH230" s="186"/>
      <c r="FI230" s="186"/>
      <c r="FJ230" s="186"/>
      <c r="FK230" s="186"/>
      <c r="FL230" s="186"/>
      <c r="FM230" s="186"/>
      <c r="FN230" s="186"/>
      <c r="FO230" s="186"/>
      <c r="FP230" s="186"/>
      <c r="FQ230" s="186"/>
      <c r="FR230" s="186"/>
      <c r="FS230" s="186"/>
      <c r="FT230" s="186"/>
      <c r="FU230" s="186"/>
      <c r="FV230" s="186"/>
      <c r="FW230" s="186"/>
      <c r="FX230" s="186"/>
      <c r="FY230" s="186"/>
      <c r="FZ230" s="186"/>
      <c r="GA230" s="186"/>
      <c r="GB230" s="186"/>
      <c r="GC230" s="186"/>
      <c r="GD230" s="186"/>
      <c r="GE230" s="186"/>
      <c r="GF230" s="186"/>
      <c r="GG230" s="186"/>
      <c r="GH230" s="186"/>
      <c r="GI230" s="186"/>
      <c r="GJ230" s="186"/>
      <c r="GK230" s="186"/>
      <c r="GL230" s="186"/>
      <c r="GM230" s="186"/>
      <c r="GN230" s="186"/>
      <c r="GO230" s="186"/>
      <c r="GP230" s="186"/>
      <c r="GQ230" s="186"/>
      <c r="GR230" s="186"/>
      <c r="GS230" s="186"/>
      <c r="GT230" s="186"/>
      <c r="GU230" s="186"/>
      <c r="GV230" s="186"/>
      <c r="GW230" s="186"/>
      <c r="GX230" s="186"/>
      <c r="GY230" s="186"/>
      <c r="GZ230" s="186"/>
      <c r="HA230" s="186"/>
      <c r="HB230" s="186"/>
      <c r="HC230" s="186"/>
      <c r="HD230" s="186"/>
      <c r="HE230" s="186"/>
      <c r="HF230" s="186"/>
      <c r="HG230" s="186"/>
      <c r="HH230" s="186"/>
      <c r="HI230" s="186"/>
      <c r="HJ230" s="186"/>
      <c r="HK230" s="186"/>
      <c r="HL230" s="186"/>
      <c r="HM230" s="186"/>
      <c r="HN230" s="186"/>
      <c r="HO230" s="186"/>
      <c r="HP230" s="186"/>
      <c r="HQ230" s="186"/>
      <c r="HR230" s="186"/>
      <c r="HS230" s="186"/>
      <c r="HT230" s="186"/>
      <c r="HU230" s="186"/>
      <c r="HV230" s="186"/>
      <c r="HW230" s="186"/>
      <c r="HX230" s="186"/>
      <c r="HY230" s="186"/>
      <c r="HZ230" s="186"/>
      <c r="IA230" s="186"/>
    </row>
    <row r="231" spans="1:235" s="200" customFormat="1" ht="13.5" customHeight="1" x14ac:dyDescent="0.25">
      <c r="A231" s="185"/>
      <c r="B231" s="185"/>
      <c r="C231" s="257" t="s">
        <v>211</v>
      </c>
      <c r="D231" s="257"/>
      <c r="E231" s="257"/>
      <c r="F231" s="258">
        <f>F230</f>
        <v>242</v>
      </c>
      <c r="G231" s="259"/>
      <c r="H231" s="258">
        <f>H230</f>
        <v>242</v>
      </c>
      <c r="I231" s="259"/>
      <c r="J231" s="260">
        <f>J230</f>
        <v>106.58</v>
      </c>
      <c r="K231" s="261"/>
      <c r="L231" s="262">
        <f t="shared" si="53"/>
        <v>0.44041322314049586</v>
      </c>
      <c r="M231" s="263"/>
      <c r="N231" s="190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  <c r="AT231" s="186"/>
      <c r="AU231" s="186"/>
      <c r="AV231" s="186"/>
      <c r="AW231" s="186"/>
      <c r="AX231" s="186"/>
      <c r="AY231" s="186"/>
      <c r="AZ231" s="186"/>
      <c r="BA231" s="186"/>
      <c r="BB231" s="186"/>
      <c r="BC231" s="186"/>
      <c r="BD231" s="186"/>
      <c r="BE231" s="186"/>
      <c r="BF231" s="186"/>
      <c r="BG231" s="186"/>
      <c r="BH231" s="186"/>
      <c r="BI231" s="186"/>
      <c r="BJ231" s="186"/>
      <c r="BK231" s="186"/>
      <c r="BL231" s="186"/>
      <c r="BM231" s="186"/>
      <c r="BN231" s="186"/>
      <c r="BO231" s="186"/>
      <c r="BP231" s="186"/>
      <c r="BQ231" s="186"/>
      <c r="BR231" s="186"/>
      <c r="BS231" s="186"/>
      <c r="BT231" s="186"/>
      <c r="BU231" s="186"/>
      <c r="BV231" s="186"/>
      <c r="BW231" s="186"/>
      <c r="BX231" s="186"/>
      <c r="BY231" s="186"/>
      <c r="BZ231" s="186"/>
      <c r="CA231" s="186"/>
      <c r="CB231" s="186"/>
      <c r="CC231" s="186"/>
      <c r="CD231" s="186"/>
      <c r="CE231" s="186"/>
      <c r="CF231" s="186"/>
      <c r="CG231" s="186"/>
      <c r="CH231" s="186"/>
      <c r="CI231" s="186"/>
      <c r="CJ231" s="186"/>
      <c r="CK231" s="186"/>
      <c r="CL231" s="186"/>
      <c r="CM231" s="186"/>
      <c r="CN231" s="186"/>
      <c r="CO231" s="186"/>
      <c r="CP231" s="186"/>
      <c r="CQ231" s="186"/>
      <c r="CR231" s="186"/>
      <c r="CS231" s="186"/>
      <c r="CT231" s="186"/>
      <c r="CU231" s="186"/>
      <c r="CV231" s="186"/>
      <c r="CW231" s="186"/>
      <c r="CX231" s="186"/>
      <c r="CY231" s="186"/>
      <c r="CZ231" s="186"/>
      <c r="DA231" s="186"/>
      <c r="DB231" s="186"/>
      <c r="DC231" s="186"/>
      <c r="DD231" s="186"/>
      <c r="DE231" s="186"/>
      <c r="DF231" s="186"/>
      <c r="DG231" s="186"/>
      <c r="DH231" s="186"/>
      <c r="DI231" s="186"/>
      <c r="DJ231" s="186"/>
      <c r="DK231" s="186"/>
      <c r="DL231" s="186"/>
      <c r="DM231" s="186"/>
      <c r="DN231" s="186"/>
      <c r="DO231" s="186"/>
      <c r="DP231" s="186"/>
      <c r="DQ231" s="186"/>
      <c r="DR231" s="186"/>
      <c r="DS231" s="186"/>
      <c r="DT231" s="186"/>
      <c r="DU231" s="186"/>
      <c r="DV231" s="186"/>
      <c r="DW231" s="186"/>
      <c r="DX231" s="186"/>
      <c r="DY231" s="186"/>
      <c r="DZ231" s="186"/>
      <c r="EA231" s="186"/>
      <c r="EB231" s="186"/>
      <c r="EC231" s="186"/>
      <c r="ED231" s="186"/>
      <c r="EE231" s="186"/>
      <c r="EF231" s="186"/>
      <c r="EG231" s="186"/>
      <c r="EH231" s="186"/>
      <c r="EI231" s="186"/>
      <c r="EJ231" s="186"/>
      <c r="EK231" s="186"/>
      <c r="EL231" s="186"/>
      <c r="EM231" s="186"/>
      <c r="EN231" s="186"/>
      <c r="EO231" s="186"/>
      <c r="EP231" s="186"/>
      <c r="EQ231" s="186"/>
      <c r="ER231" s="186"/>
      <c r="ES231" s="186"/>
      <c r="ET231" s="186"/>
      <c r="EU231" s="186"/>
      <c r="EV231" s="186"/>
      <c r="EW231" s="186"/>
      <c r="EX231" s="186"/>
      <c r="EY231" s="186"/>
      <c r="EZ231" s="186"/>
      <c r="FA231" s="186"/>
      <c r="FB231" s="186"/>
      <c r="FC231" s="186"/>
      <c r="FD231" s="186"/>
      <c r="FE231" s="186"/>
      <c r="FF231" s="186"/>
      <c r="FG231" s="186"/>
      <c r="FH231" s="186"/>
      <c r="FI231" s="186"/>
      <c r="FJ231" s="186"/>
      <c r="FK231" s="186"/>
      <c r="FL231" s="186"/>
      <c r="FM231" s="186"/>
      <c r="FN231" s="186"/>
      <c r="FO231" s="186"/>
      <c r="FP231" s="186"/>
      <c r="FQ231" s="186"/>
      <c r="FR231" s="186"/>
      <c r="FS231" s="186"/>
      <c r="FT231" s="186"/>
      <c r="FU231" s="186"/>
      <c r="FV231" s="186"/>
      <c r="FW231" s="186"/>
      <c r="FX231" s="186"/>
      <c r="FY231" s="186"/>
      <c r="FZ231" s="186"/>
      <c r="GA231" s="186"/>
      <c r="GB231" s="186"/>
      <c r="GC231" s="186"/>
      <c r="GD231" s="186"/>
      <c r="GE231" s="186"/>
      <c r="GF231" s="186"/>
      <c r="GG231" s="186"/>
      <c r="GH231" s="186"/>
      <c r="GI231" s="186"/>
      <c r="GJ231" s="186"/>
      <c r="GK231" s="186"/>
      <c r="GL231" s="186"/>
      <c r="GM231" s="186"/>
      <c r="GN231" s="186"/>
      <c r="GO231" s="186"/>
      <c r="GP231" s="186"/>
      <c r="GQ231" s="186"/>
      <c r="GR231" s="186"/>
      <c r="GS231" s="186"/>
      <c r="GT231" s="186"/>
      <c r="GU231" s="186"/>
      <c r="GV231" s="186"/>
      <c r="GW231" s="186"/>
      <c r="GX231" s="186"/>
      <c r="GY231" s="186"/>
      <c r="GZ231" s="186"/>
      <c r="HA231" s="186"/>
      <c r="HB231" s="186"/>
      <c r="HC231" s="186"/>
      <c r="HD231" s="186"/>
      <c r="HE231" s="186"/>
      <c r="HF231" s="186"/>
      <c r="HG231" s="186"/>
      <c r="HH231" s="186"/>
      <c r="HI231" s="186"/>
      <c r="HJ231" s="186"/>
      <c r="HK231" s="186"/>
      <c r="HL231" s="186"/>
      <c r="HM231" s="186"/>
      <c r="HN231" s="186"/>
      <c r="HO231" s="186"/>
      <c r="HP231" s="186"/>
      <c r="HQ231" s="186"/>
      <c r="HR231" s="186"/>
      <c r="HS231" s="186"/>
      <c r="HT231" s="186"/>
      <c r="HU231" s="186"/>
      <c r="HV231" s="186"/>
      <c r="HW231" s="186"/>
      <c r="HX231" s="186"/>
      <c r="HY231" s="186"/>
      <c r="HZ231" s="186"/>
      <c r="IA231" s="186"/>
    </row>
    <row r="232" spans="1:235" s="200" customFormat="1" ht="12.75" customHeight="1" x14ac:dyDescent="0.25">
      <c r="A232" s="248" t="s">
        <v>349</v>
      </c>
      <c r="B232" s="249"/>
      <c r="C232" s="250" t="s">
        <v>213</v>
      </c>
      <c r="D232" s="250"/>
      <c r="E232" s="250"/>
      <c r="F232" s="251">
        <v>302</v>
      </c>
      <c r="G232" s="252"/>
      <c r="H232" s="251">
        <v>302</v>
      </c>
      <c r="I232" s="252"/>
      <c r="J232" s="253">
        <v>185.28</v>
      </c>
      <c r="K232" s="254"/>
      <c r="L232" s="255">
        <f t="shared" si="53"/>
        <v>0.61350993377483443</v>
      </c>
      <c r="M232" s="256"/>
      <c r="N232" s="187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  <c r="AT232" s="186"/>
      <c r="AU232" s="186"/>
      <c r="AV232" s="186"/>
      <c r="AW232" s="186"/>
      <c r="AX232" s="186"/>
      <c r="AY232" s="186"/>
      <c r="AZ232" s="186"/>
      <c r="BA232" s="186"/>
      <c r="BB232" s="186"/>
      <c r="BC232" s="186"/>
      <c r="BD232" s="186"/>
      <c r="BE232" s="186"/>
      <c r="BF232" s="186"/>
      <c r="BG232" s="186"/>
      <c r="BH232" s="186"/>
      <c r="BI232" s="186"/>
      <c r="BJ232" s="186"/>
      <c r="BK232" s="186"/>
      <c r="BL232" s="186"/>
      <c r="BM232" s="186"/>
      <c r="BN232" s="186"/>
      <c r="BO232" s="186"/>
      <c r="BP232" s="186"/>
      <c r="BQ232" s="186"/>
      <c r="BR232" s="186"/>
      <c r="BS232" s="186"/>
      <c r="BT232" s="186"/>
      <c r="BU232" s="186"/>
      <c r="BV232" s="186"/>
      <c r="BW232" s="186"/>
      <c r="BX232" s="186"/>
      <c r="BY232" s="186"/>
      <c r="BZ232" s="186"/>
      <c r="CA232" s="186"/>
      <c r="CB232" s="186"/>
      <c r="CC232" s="186"/>
      <c r="CD232" s="186"/>
      <c r="CE232" s="186"/>
      <c r="CF232" s="186"/>
      <c r="CG232" s="186"/>
      <c r="CH232" s="186"/>
      <c r="CI232" s="186"/>
      <c r="CJ232" s="186"/>
      <c r="CK232" s="186"/>
      <c r="CL232" s="186"/>
      <c r="CM232" s="186"/>
      <c r="CN232" s="186"/>
      <c r="CO232" s="186"/>
      <c r="CP232" s="186"/>
      <c r="CQ232" s="186"/>
      <c r="CR232" s="186"/>
      <c r="CS232" s="186"/>
      <c r="CT232" s="186"/>
      <c r="CU232" s="186"/>
      <c r="CV232" s="186"/>
      <c r="CW232" s="186"/>
      <c r="CX232" s="186"/>
      <c r="CY232" s="186"/>
      <c r="CZ232" s="186"/>
      <c r="DA232" s="186"/>
      <c r="DB232" s="186"/>
      <c r="DC232" s="186"/>
      <c r="DD232" s="186"/>
      <c r="DE232" s="186"/>
      <c r="DF232" s="186"/>
      <c r="DG232" s="186"/>
      <c r="DH232" s="186"/>
      <c r="DI232" s="186"/>
      <c r="DJ232" s="186"/>
      <c r="DK232" s="186"/>
      <c r="DL232" s="186"/>
      <c r="DM232" s="186"/>
      <c r="DN232" s="186"/>
      <c r="DO232" s="186"/>
      <c r="DP232" s="186"/>
      <c r="DQ232" s="186"/>
      <c r="DR232" s="186"/>
      <c r="DS232" s="186"/>
      <c r="DT232" s="186"/>
      <c r="DU232" s="186"/>
      <c r="DV232" s="186"/>
      <c r="DW232" s="186"/>
      <c r="DX232" s="186"/>
      <c r="DY232" s="186"/>
      <c r="DZ232" s="186"/>
      <c r="EA232" s="186"/>
      <c r="EB232" s="186"/>
      <c r="EC232" s="186"/>
      <c r="ED232" s="186"/>
      <c r="EE232" s="186"/>
      <c r="EF232" s="186"/>
      <c r="EG232" s="186"/>
      <c r="EH232" s="186"/>
      <c r="EI232" s="186"/>
      <c r="EJ232" s="186"/>
      <c r="EK232" s="186"/>
      <c r="EL232" s="186"/>
      <c r="EM232" s="186"/>
      <c r="EN232" s="186"/>
      <c r="EO232" s="186"/>
      <c r="EP232" s="186"/>
      <c r="EQ232" s="186"/>
      <c r="ER232" s="186"/>
      <c r="ES232" s="186"/>
      <c r="ET232" s="186"/>
      <c r="EU232" s="186"/>
      <c r="EV232" s="186"/>
      <c r="EW232" s="186"/>
      <c r="EX232" s="186"/>
      <c r="EY232" s="186"/>
      <c r="EZ232" s="186"/>
      <c r="FA232" s="186"/>
      <c r="FB232" s="186"/>
      <c r="FC232" s="186"/>
      <c r="FD232" s="186"/>
      <c r="FE232" s="186"/>
      <c r="FF232" s="186"/>
      <c r="FG232" s="186"/>
      <c r="FH232" s="186"/>
      <c r="FI232" s="186"/>
      <c r="FJ232" s="186"/>
      <c r="FK232" s="186"/>
      <c r="FL232" s="186"/>
      <c r="FM232" s="186"/>
      <c r="FN232" s="186"/>
      <c r="FO232" s="186"/>
      <c r="FP232" s="186"/>
      <c r="FQ232" s="186"/>
      <c r="FR232" s="186"/>
      <c r="FS232" s="186"/>
      <c r="FT232" s="186"/>
      <c r="FU232" s="186"/>
      <c r="FV232" s="186"/>
      <c r="FW232" s="186"/>
      <c r="FX232" s="186"/>
      <c r="FY232" s="186"/>
      <c r="FZ232" s="186"/>
      <c r="GA232" s="186"/>
      <c r="GB232" s="186"/>
      <c r="GC232" s="186"/>
      <c r="GD232" s="186"/>
      <c r="GE232" s="186"/>
      <c r="GF232" s="186"/>
      <c r="GG232" s="186"/>
      <c r="GH232" s="186"/>
      <c r="GI232" s="186"/>
      <c r="GJ232" s="186"/>
      <c r="GK232" s="186"/>
      <c r="GL232" s="186"/>
      <c r="GM232" s="186"/>
      <c r="GN232" s="186"/>
      <c r="GO232" s="186"/>
      <c r="GP232" s="186"/>
      <c r="GQ232" s="186"/>
      <c r="GR232" s="186"/>
      <c r="GS232" s="186"/>
      <c r="GT232" s="186"/>
      <c r="GU232" s="186"/>
      <c r="GV232" s="186"/>
      <c r="GW232" s="186"/>
      <c r="GX232" s="186"/>
      <c r="GY232" s="186"/>
      <c r="GZ232" s="186"/>
      <c r="HA232" s="186"/>
      <c r="HB232" s="186"/>
      <c r="HC232" s="186"/>
      <c r="HD232" s="186"/>
      <c r="HE232" s="186"/>
      <c r="HF232" s="186"/>
      <c r="HG232" s="186"/>
      <c r="HH232" s="186"/>
      <c r="HI232" s="186"/>
      <c r="HJ232" s="186"/>
      <c r="HK232" s="186"/>
      <c r="HL232" s="186"/>
      <c r="HM232" s="186"/>
      <c r="HN232" s="186"/>
      <c r="HO232" s="186"/>
      <c r="HP232" s="186"/>
      <c r="HQ232" s="186"/>
      <c r="HR232" s="186"/>
      <c r="HS232" s="186"/>
      <c r="HT232" s="186"/>
      <c r="HU232" s="186"/>
      <c r="HV232" s="186"/>
      <c r="HW232" s="186"/>
      <c r="HX232" s="186"/>
      <c r="HY232" s="186"/>
      <c r="HZ232" s="186"/>
      <c r="IA232" s="186"/>
    </row>
    <row r="233" spans="1:235" s="200" customFormat="1" ht="13.5" customHeight="1" x14ac:dyDescent="0.25">
      <c r="A233" s="185"/>
      <c r="B233" s="185"/>
      <c r="C233" s="257" t="s">
        <v>214</v>
      </c>
      <c r="D233" s="257"/>
      <c r="E233" s="257"/>
      <c r="F233" s="258">
        <f>F232</f>
        <v>302</v>
      </c>
      <c r="G233" s="259"/>
      <c r="H233" s="258">
        <f>H232</f>
        <v>302</v>
      </c>
      <c r="I233" s="259"/>
      <c r="J233" s="260">
        <f>J232</f>
        <v>185.28</v>
      </c>
      <c r="K233" s="261"/>
      <c r="L233" s="262">
        <f t="shared" si="53"/>
        <v>0.61350993377483443</v>
      </c>
      <c r="M233" s="263"/>
      <c r="N233" s="190"/>
      <c r="O233" s="186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  <c r="AT233" s="186"/>
      <c r="AU233" s="186"/>
      <c r="AV233" s="186"/>
      <c r="AW233" s="186"/>
      <c r="AX233" s="186"/>
      <c r="AY233" s="186"/>
      <c r="AZ233" s="186"/>
      <c r="BA233" s="186"/>
      <c r="BB233" s="186"/>
      <c r="BC233" s="186"/>
      <c r="BD233" s="186"/>
      <c r="BE233" s="186"/>
      <c r="BF233" s="186"/>
      <c r="BG233" s="186"/>
      <c r="BH233" s="186"/>
      <c r="BI233" s="186"/>
      <c r="BJ233" s="186"/>
      <c r="BK233" s="186"/>
      <c r="BL233" s="186"/>
      <c r="BM233" s="186"/>
      <c r="BN233" s="186"/>
      <c r="BO233" s="186"/>
      <c r="BP233" s="186"/>
      <c r="BQ233" s="186"/>
      <c r="BR233" s="186"/>
      <c r="BS233" s="186"/>
      <c r="BT233" s="186"/>
      <c r="BU233" s="186"/>
      <c r="BV233" s="186"/>
      <c r="BW233" s="186"/>
      <c r="BX233" s="186"/>
      <c r="BY233" s="186"/>
      <c r="BZ233" s="186"/>
      <c r="CA233" s="186"/>
      <c r="CB233" s="186"/>
      <c r="CC233" s="186"/>
      <c r="CD233" s="186"/>
      <c r="CE233" s="186"/>
      <c r="CF233" s="186"/>
      <c r="CG233" s="186"/>
      <c r="CH233" s="186"/>
      <c r="CI233" s="186"/>
      <c r="CJ233" s="186"/>
      <c r="CK233" s="186"/>
      <c r="CL233" s="186"/>
      <c r="CM233" s="186"/>
      <c r="CN233" s="186"/>
      <c r="CO233" s="186"/>
      <c r="CP233" s="186"/>
      <c r="CQ233" s="186"/>
      <c r="CR233" s="186"/>
      <c r="CS233" s="186"/>
      <c r="CT233" s="186"/>
      <c r="CU233" s="186"/>
      <c r="CV233" s="186"/>
      <c r="CW233" s="186"/>
      <c r="CX233" s="186"/>
      <c r="CY233" s="186"/>
      <c r="CZ233" s="186"/>
      <c r="DA233" s="186"/>
      <c r="DB233" s="186"/>
      <c r="DC233" s="186"/>
      <c r="DD233" s="186"/>
      <c r="DE233" s="186"/>
      <c r="DF233" s="186"/>
      <c r="DG233" s="186"/>
      <c r="DH233" s="186"/>
      <c r="DI233" s="186"/>
      <c r="DJ233" s="186"/>
      <c r="DK233" s="186"/>
      <c r="DL233" s="186"/>
      <c r="DM233" s="186"/>
      <c r="DN233" s="186"/>
      <c r="DO233" s="186"/>
      <c r="DP233" s="186"/>
      <c r="DQ233" s="186"/>
      <c r="DR233" s="186"/>
      <c r="DS233" s="186"/>
      <c r="DT233" s="186"/>
      <c r="DU233" s="186"/>
      <c r="DV233" s="186"/>
      <c r="DW233" s="186"/>
      <c r="DX233" s="186"/>
      <c r="DY233" s="186"/>
      <c r="DZ233" s="186"/>
      <c r="EA233" s="186"/>
      <c r="EB233" s="186"/>
      <c r="EC233" s="186"/>
      <c r="ED233" s="186"/>
      <c r="EE233" s="186"/>
      <c r="EF233" s="186"/>
      <c r="EG233" s="186"/>
      <c r="EH233" s="186"/>
      <c r="EI233" s="186"/>
      <c r="EJ233" s="186"/>
      <c r="EK233" s="186"/>
      <c r="EL233" s="186"/>
      <c r="EM233" s="186"/>
      <c r="EN233" s="186"/>
      <c r="EO233" s="186"/>
      <c r="EP233" s="186"/>
      <c r="EQ233" s="186"/>
      <c r="ER233" s="186"/>
      <c r="ES233" s="186"/>
      <c r="ET233" s="186"/>
      <c r="EU233" s="186"/>
      <c r="EV233" s="186"/>
      <c r="EW233" s="186"/>
      <c r="EX233" s="186"/>
      <c r="EY233" s="186"/>
      <c r="EZ233" s="186"/>
      <c r="FA233" s="186"/>
      <c r="FB233" s="186"/>
      <c r="FC233" s="186"/>
      <c r="FD233" s="186"/>
      <c r="FE233" s="186"/>
      <c r="FF233" s="186"/>
      <c r="FG233" s="186"/>
      <c r="FH233" s="186"/>
      <c r="FI233" s="186"/>
      <c r="FJ233" s="186"/>
      <c r="FK233" s="186"/>
      <c r="FL233" s="186"/>
      <c r="FM233" s="186"/>
      <c r="FN233" s="186"/>
      <c r="FO233" s="186"/>
      <c r="FP233" s="186"/>
      <c r="FQ233" s="186"/>
      <c r="FR233" s="186"/>
      <c r="FS233" s="186"/>
      <c r="FT233" s="186"/>
      <c r="FU233" s="186"/>
      <c r="FV233" s="186"/>
      <c r="FW233" s="186"/>
      <c r="FX233" s="186"/>
      <c r="FY233" s="186"/>
      <c r="FZ233" s="186"/>
      <c r="GA233" s="186"/>
      <c r="GB233" s="186"/>
      <c r="GC233" s="186"/>
      <c r="GD233" s="186"/>
      <c r="GE233" s="186"/>
      <c r="GF233" s="186"/>
      <c r="GG233" s="186"/>
      <c r="GH233" s="186"/>
      <c r="GI233" s="186"/>
      <c r="GJ233" s="186"/>
      <c r="GK233" s="186"/>
      <c r="GL233" s="186"/>
      <c r="GM233" s="186"/>
      <c r="GN233" s="186"/>
      <c r="GO233" s="186"/>
      <c r="GP233" s="186"/>
      <c r="GQ233" s="186"/>
      <c r="GR233" s="186"/>
      <c r="GS233" s="186"/>
      <c r="GT233" s="186"/>
      <c r="GU233" s="186"/>
      <c r="GV233" s="186"/>
      <c r="GW233" s="186"/>
      <c r="GX233" s="186"/>
      <c r="GY233" s="186"/>
      <c r="GZ233" s="186"/>
      <c r="HA233" s="186"/>
      <c r="HB233" s="186"/>
      <c r="HC233" s="186"/>
      <c r="HD233" s="186"/>
      <c r="HE233" s="186"/>
      <c r="HF233" s="186"/>
      <c r="HG233" s="186"/>
      <c r="HH233" s="186"/>
      <c r="HI233" s="186"/>
      <c r="HJ233" s="186"/>
      <c r="HK233" s="186"/>
      <c r="HL233" s="186"/>
      <c r="HM233" s="186"/>
      <c r="HN233" s="186"/>
      <c r="HO233" s="186"/>
      <c r="HP233" s="186"/>
      <c r="HQ233" s="186"/>
      <c r="HR233" s="186"/>
      <c r="HS233" s="186"/>
      <c r="HT233" s="186"/>
      <c r="HU233" s="186"/>
      <c r="HV233" s="186"/>
      <c r="HW233" s="186"/>
      <c r="HX233" s="186"/>
      <c r="HY233" s="186"/>
      <c r="HZ233" s="186"/>
      <c r="IA233" s="186"/>
    </row>
    <row r="234" spans="1:235" s="200" customFormat="1" ht="13.5" customHeight="1" x14ac:dyDescent="0.25">
      <c r="A234" s="189"/>
      <c r="B234" s="189"/>
      <c r="C234" s="257" t="s">
        <v>215</v>
      </c>
      <c r="D234" s="257"/>
      <c r="E234" s="257"/>
      <c r="F234" s="258">
        <f>F233+F231+F229</f>
        <v>2377</v>
      </c>
      <c r="G234" s="259"/>
      <c r="H234" s="258">
        <f>H233+H231+H229</f>
        <v>2377</v>
      </c>
      <c r="I234" s="259"/>
      <c r="J234" s="260">
        <f>J233+J231+J229</f>
        <v>1414.7400000000002</v>
      </c>
      <c r="K234" s="261"/>
      <c r="L234" s="262">
        <f t="shared" si="53"/>
        <v>0.59517879680269259</v>
      </c>
      <c r="M234" s="263"/>
      <c r="N234" s="190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  <c r="AT234" s="186"/>
      <c r="AU234" s="186"/>
      <c r="AV234" s="186"/>
      <c r="AW234" s="186"/>
      <c r="AX234" s="186"/>
      <c r="AY234" s="186"/>
      <c r="AZ234" s="186"/>
      <c r="BA234" s="186"/>
      <c r="BB234" s="186"/>
      <c r="BC234" s="186"/>
      <c r="BD234" s="186"/>
      <c r="BE234" s="186"/>
      <c r="BF234" s="186"/>
      <c r="BG234" s="186"/>
      <c r="BH234" s="186"/>
      <c r="BI234" s="186"/>
      <c r="BJ234" s="186"/>
      <c r="BK234" s="186"/>
      <c r="BL234" s="186"/>
      <c r="BM234" s="186"/>
      <c r="BN234" s="186"/>
      <c r="BO234" s="186"/>
      <c r="BP234" s="186"/>
      <c r="BQ234" s="186"/>
      <c r="BR234" s="186"/>
      <c r="BS234" s="186"/>
      <c r="BT234" s="186"/>
      <c r="BU234" s="186"/>
      <c r="BV234" s="186"/>
      <c r="BW234" s="186"/>
      <c r="BX234" s="186"/>
      <c r="BY234" s="186"/>
      <c r="BZ234" s="186"/>
      <c r="CA234" s="186"/>
      <c r="CB234" s="186"/>
      <c r="CC234" s="186"/>
      <c r="CD234" s="186"/>
      <c r="CE234" s="186"/>
      <c r="CF234" s="186"/>
      <c r="CG234" s="186"/>
      <c r="CH234" s="186"/>
      <c r="CI234" s="186"/>
      <c r="CJ234" s="186"/>
      <c r="CK234" s="186"/>
      <c r="CL234" s="186"/>
      <c r="CM234" s="186"/>
      <c r="CN234" s="186"/>
      <c r="CO234" s="186"/>
      <c r="CP234" s="186"/>
      <c r="CQ234" s="186"/>
      <c r="CR234" s="186"/>
      <c r="CS234" s="186"/>
      <c r="CT234" s="186"/>
      <c r="CU234" s="186"/>
      <c r="CV234" s="186"/>
      <c r="CW234" s="186"/>
      <c r="CX234" s="186"/>
      <c r="CY234" s="186"/>
      <c r="CZ234" s="186"/>
      <c r="DA234" s="186"/>
      <c r="DB234" s="186"/>
      <c r="DC234" s="186"/>
      <c r="DD234" s="186"/>
      <c r="DE234" s="186"/>
      <c r="DF234" s="186"/>
      <c r="DG234" s="186"/>
      <c r="DH234" s="186"/>
      <c r="DI234" s="186"/>
      <c r="DJ234" s="186"/>
      <c r="DK234" s="186"/>
      <c r="DL234" s="186"/>
      <c r="DM234" s="186"/>
      <c r="DN234" s="186"/>
      <c r="DO234" s="186"/>
      <c r="DP234" s="186"/>
      <c r="DQ234" s="186"/>
      <c r="DR234" s="186"/>
      <c r="DS234" s="186"/>
      <c r="DT234" s="186"/>
      <c r="DU234" s="186"/>
      <c r="DV234" s="186"/>
      <c r="DW234" s="186"/>
      <c r="DX234" s="186"/>
      <c r="DY234" s="186"/>
      <c r="DZ234" s="186"/>
      <c r="EA234" s="186"/>
      <c r="EB234" s="186"/>
      <c r="EC234" s="186"/>
      <c r="ED234" s="186"/>
      <c r="EE234" s="186"/>
      <c r="EF234" s="186"/>
      <c r="EG234" s="186"/>
      <c r="EH234" s="186"/>
      <c r="EI234" s="186"/>
      <c r="EJ234" s="186"/>
      <c r="EK234" s="186"/>
      <c r="EL234" s="186"/>
      <c r="EM234" s="186"/>
      <c r="EN234" s="186"/>
      <c r="EO234" s="186"/>
      <c r="EP234" s="186"/>
      <c r="EQ234" s="186"/>
      <c r="ER234" s="186"/>
      <c r="ES234" s="186"/>
      <c r="ET234" s="186"/>
      <c r="EU234" s="186"/>
      <c r="EV234" s="186"/>
      <c r="EW234" s="186"/>
      <c r="EX234" s="186"/>
      <c r="EY234" s="186"/>
      <c r="EZ234" s="186"/>
      <c r="FA234" s="186"/>
      <c r="FB234" s="186"/>
      <c r="FC234" s="186"/>
      <c r="FD234" s="186"/>
      <c r="FE234" s="186"/>
      <c r="FF234" s="186"/>
      <c r="FG234" s="186"/>
      <c r="FH234" s="186"/>
      <c r="FI234" s="186"/>
      <c r="FJ234" s="186"/>
      <c r="FK234" s="186"/>
      <c r="FL234" s="186"/>
      <c r="FM234" s="186"/>
      <c r="FN234" s="186"/>
      <c r="FO234" s="186"/>
      <c r="FP234" s="186"/>
      <c r="FQ234" s="186"/>
      <c r="FR234" s="186"/>
      <c r="FS234" s="186"/>
      <c r="FT234" s="186"/>
      <c r="FU234" s="186"/>
      <c r="FV234" s="186"/>
      <c r="FW234" s="186"/>
      <c r="FX234" s="186"/>
      <c r="FY234" s="186"/>
      <c r="FZ234" s="186"/>
      <c r="GA234" s="186"/>
      <c r="GB234" s="186"/>
      <c r="GC234" s="186"/>
      <c r="GD234" s="186"/>
      <c r="GE234" s="186"/>
      <c r="GF234" s="186"/>
      <c r="GG234" s="186"/>
      <c r="GH234" s="186"/>
      <c r="GI234" s="186"/>
      <c r="GJ234" s="186"/>
      <c r="GK234" s="186"/>
      <c r="GL234" s="186"/>
      <c r="GM234" s="186"/>
      <c r="GN234" s="186"/>
      <c r="GO234" s="186"/>
      <c r="GP234" s="186"/>
      <c r="GQ234" s="186"/>
      <c r="GR234" s="186"/>
      <c r="GS234" s="186"/>
      <c r="GT234" s="186"/>
      <c r="GU234" s="186"/>
      <c r="GV234" s="186"/>
      <c r="GW234" s="186"/>
      <c r="GX234" s="186"/>
      <c r="GY234" s="186"/>
      <c r="GZ234" s="186"/>
      <c r="HA234" s="186"/>
      <c r="HB234" s="186"/>
      <c r="HC234" s="186"/>
      <c r="HD234" s="186"/>
      <c r="HE234" s="186"/>
      <c r="HF234" s="186"/>
      <c r="HG234" s="186"/>
      <c r="HH234" s="186"/>
      <c r="HI234" s="186"/>
      <c r="HJ234" s="186"/>
      <c r="HK234" s="186"/>
      <c r="HL234" s="186"/>
      <c r="HM234" s="186"/>
      <c r="HN234" s="186"/>
      <c r="HO234" s="186"/>
      <c r="HP234" s="186"/>
      <c r="HQ234" s="186"/>
      <c r="HR234" s="186"/>
      <c r="HS234" s="186"/>
      <c r="HT234" s="186"/>
      <c r="HU234" s="186"/>
      <c r="HV234" s="186"/>
      <c r="HW234" s="186"/>
      <c r="HX234" s="186"/>
      <c r="HY234" s="186"/>
      <c r="HZ234" s="186"/>
      <c r="IA234" s="186"/>
    </row>
    <row r="235" spans="1:235" s="200" customFormat="1" ht="13.5" customHeight="1" x14ac:dyDescent="0.25">
      <c r="A235" s="188"/>
      <c r="B235" s="190"/>
      <c r="C235" s="279" t="s">
        <v>138</v>
      </c>
      <c r="D235" s="279"/>
      <c r="E235" s="279"/>
      <c r="F235" s="258">
        <f>F234</f>
        <v>2377</v>
      </c>
      <c r="G235" s="259"/>
      <c r="H235" s="258">
        <f>H234</f>
        <v>2377</v>
      </c>
      <c r="I235" s="259"/>
      <c r="J235" s="260">
        <f>J234</f>
        <v>1414.7400000000002</v>
      </c>
      <c r="K235" s="261"/>
      <c r="L235" s="262">
        <f t="shared" si="53"/>
        <v>0.59517879680269259</v>
      </c>
      <c r="M235" s="263"/>
      <c r="N235" s="190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  <c r="AU235" s="186"/>
      <c r="AV235" s="186"/>
      <c r="AW235" s="186"/>
      <c r="AX235" s="186"/>
      <c r="AY235" s="186"/>
      <c r="AZ235" s="186"/>
      <c r="BA235" s="186"/>
      <c r="BB235" s="186"/>
      <c r="BC235" s="186"/>
      <c r="BD235" s="186"/>
      <c r="BE235" s="186"/>
      <c r="BF235" s="186"/>
      <c r="BG235" s="186"/>
      <c r="BH235" s="186"/>
      <c r="BI235" s="186"/>
      <c r="BJ235" s="186"/>
      <c r="BK235" s="186"/>
      <c r="BL235" s="186"/>
      <c r="BM235" s="186"/>
      <c r="BN235" s="186"/>
      <c r="BO235" s="186"/>
      <c r="BP235" s="186"/>
      <c r="BQ235" s="186"/>
      <c r="BR235" s="186"/>
      <c r="BS235" s="186"/>
      <c r="BT235" s="186"/>
      <c r="BU235" s="186"/>
      <c r="BV235" s="186"/>
      <c r="BW235" s="186"/>
      <c r="BX235" s="186"/>
      <c r="BY235" s="186"/>
      <c r="BZ235" s="186"/>
      <c r="CA235" s="186"/>
      <c r="CB235" s="186"/>
      <c r="CC235" s="186"/>
      <c r="CD235" s="186"/>
      <c r="CE235" s="186"/>
      <c r="CF235" s="186"/>
      <c r="CG235" s="186"/>
      <c r="CH235" s="186"/>
      <c r="CI235" s="186"/>
      <c r="CJ235" s="186"/>
      <c r="CK235" s="186"/>
      <c r="CL235" s="186"/>
      <c r="CM235" s="186"/>
      <c r="CN235" s="186"/>
      <c r="CO235" s="186"/>
      <c r="CP235" s="186"/>
      <c r="CQ235" s="186"/>
      <c r="CR235" s="186"/>
      <c r="CS235" s="186"/>
      <c r="CT235" s="186"/>
      <c r="CU235" s="186"/>
      <c r="CV235" s="186"/>
      <c r="CW235" s="186"/>
      <c r="CX235" s="186"/>
      <c r="CY235" s="186"/>
      <c r="CZ235" s="186"/>
      <c r="DA235" s="186"/>
      <c r="DB235" s="186"/>
      <c r="DC235" s="186"/>
      <c r="DD235" s="186"/>
      <c r="DE235" s="186"/>
      <c r="DF235" s="186"/>
      <c r="DG235" s="186"/>
      <c r="DH235" s="186"/>
      <c r="DI235" s="186"/>
      <c r="DJ235" s="186"/>
      <c r="DK235" s="186"/>
      <c r="DL235" s="186"/>
      <c r="DM235" s="186"/>
      <c r="DN235" s="186"/>
      <c r="DO235" s="186"/>
      <c r="DP235" s="186"/>
      <c r="DQ235" s="186"/>
      <c r="DR235" s="186"/>
      <c r="DS235" s="186"/>
      <c r="DT235" s="186"/>
      <c r="DU235" s="186"/>
      <c r="DV235" s="186"/>
      <c r="DW235" s="186"/>
      <c r="DX235" s="186"/>
      <c r="DY235" s="186"/>
      <c r="DZ235" s="186"/>
      <c r="EA235" s="186"/>
      <c r="EB235" s="186"/>
      <c r="EC235" s="186"/>
      <c r="ED235" s="186"/>
      <c r="EE235" s="186"/>
      <c r="EF235" s="186"/>
      <c r="EG235" s="186"/>
      <c r="EH235" s="186"/>
      <c r="EI235" s="186"/>
      <c r="EJ235" s="186"/>
      <c r="EK235" s="186"/>
      <c r="EL235" s="186"/>
      <c r="EM235" s="186"/>
      <c r="EN235" s="186"/>
      <c r="EO235" s="186"/>
      <c r="EP235" s="186"/>
      <c r="EQ235" s="186"/>
      <c r="ER235" s="186"/>
      <c r="ES235" s="186"/>
      <c r="ET235" s="186"/>
      <c r="EU235" s="186"/>
      <c r="EV235" s="186"/>
      <c r="EW235" s="186"/>
      <c r="EX235" s="186"/>
      <c r="EY235" s="186"/>
      <c r="EZ235" s="186"/>
      <c r="FA235" s="186"/>
      <c r="FB235" s="186"/>
      <c r="FC235" s="186"/>
      <c r="FD235" s="186"/>
      <c r="FE235" s="186"/>
      <c r="FF235" s="186"/>
      <c r="FG235" s="186"/>
      <c r="FH235" s="186"/>
      <c r="FI235" s="186"/>
      <c r="FJ235" s="186"/>
      <c r="FK235" s="186"/>
      <c r="FL235" s="186"/>
      <c r="FM235" s="186"/>
      <c r="FN235" s="186"/>
      <c r="FO235" s="186"/>
      <c r="FP235" s="186"/>
      <c r="FQ235" s="186"/>
      <c r="FR235" s="186"/>
      <c r="FS235" s="186"/>
      <c r="FT235" s="186"/>
      <c r="FU235" s="186"/>
      <c r="FV235" s="186"/>
      <c r="FW235" s="186"/>
      <c r="FX235" s="186"/>
      <c r="FY235" s="186"/>
      <c r="FZ235" s="186"/>
      <c r="GA235" s="186"/>
      <c r="GB235" s="186"/>
      <c r="GC235" s="186"/>
      <c r="GD235" s="186"/>
      <c r="GE235" s="186"/>
      <c r="GF235" s="186"/>
      <c r="GG235" s="186"/>
      <c r="GH235" s="186"/>
      <c r="GI235" s="186"/>
      <c r="GJ235" s="186"/>
      <c r="GK235" s="186"/>
      <c r="GL235" s="186"/>
      <c r="GM235" s="186"/>
      <c r="GN235" s="186"/>
      <c r="GO235" s="186"/>
      <c r="GP235" s="186"/>
      <c r="GQ235" s="186"/>
      <c r="GR235" s="186"/>
      <c r="GS235" s="186"/>
      <c r="GT235" s="186"/>
      <c r="GU235" s="186"/>
      <c r="GV235" s="186"/>
      <c r="GW235" s="186"/>
      <c r="GX235" s="186"/>
      <c r="GY235" s="186"/>
      <c r="GZ235" s="186"/>
      <c r="HA235" s="186"/>
      <c r="HB235" s="186"/>
      <c r="HC235" s="186"/>
      <c r="HD235" s="186"/>
      <c r="HE235" s="186"/>
      <c r="HF235" s="186"/>
      <c r="HG235" s="186"/>
      <c r="HH235" s="186"/>
      <c r="HI235" s="186"/>
      <c r="HJ235" s="186"/>
      <c r="HK235" s="186"/>
      <c r="HL235" s="186"/>
      <c r="HM235" s="186"/>
      <c r="HN235" s="186"/>
      <c r="HO235" s="186"/>
      <c r="HP235" s="186"/>
      <c r="HQ235" s="186"/>
      <c r="HR235" s="186"/>
      <c r="HS235" s="186"/>
      <c r="HT235" s="186"/>
      <c r="HU235" s="186"/>
      <c r="HV235" s="186"/>
      <c r="HW235" s="186"/>
      <c r="HX235" s="186"/>
      <c r="HY235" s="186"/>
      <c r="HZ235" s="186"/>
      <c r="IA235" s="186"/>
    </row>
    <row r="236" spans="1:235" s="199" customFormat="1" ht="18" customHeight="1" x14ac:dyDescent="0.25">
      <c r="A236" s="181"/>
      <c r="B236" s="264" t="s">
        <v>350</v>
      </c>
      <c r="C236" s="265"/>
      <c r="D236" s="265"/>
      <c r="E236" s="265"/>
      <c r="F236" s="266">
        <f>F235</f>
        <v>2377</v>
      </c>
      <c r="G236" s="266"/>
      <c r="H236" s="266">
        <f>H235</f>
        <v>2377</v>
      </c>
      <c r="I236" s="266"/>
      <c r="J236" s="267">
        <f>J235</f>
        <v>1414.7400000000002</v>
      </c>
      <c r="K236" s="267"/>
      <c r="L236" s="268">
        <f t="shared" si="53"/>
        <v>0.59517879680269259</v>
      </c>
      <c r="M236" s="268"/>
      <c r="N236" s="182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  <c r="AB236" s="180"/>
      <c r="AC236" s="180"/>
      <c r="AD236" s="180"/>
      <c r="AE236" s="180"/>
      <c r="AF236" s="180"/>
      <c r="AG236" s="180"/>
      <c r="AH236" s="180"/>
      <c r="AI236" s="180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0"/>
      <c r="AX236" s="180"/>
      <c r="AY236" s="180"/>
      <c r="AZ236" s="180"/>
      <c r="BA236" s="180"/>
      <c r="BB236" s="180"/>
      <c r="BC236" s="180"/>
      <c r="BD236" s="180"/>
      <c r="BE236" s="180"/>
      <c r="BF236" s="180"/>
      <c r="BG236" s="180"/>
      <c r="BH236" s="180"/>
      <c r="BI236" s="180"/>
      <c r="BJ236" s="180"/>
      <c r="BK236" s="180"/>
      <c r="BL236" s="180"/>
      <c r="BM236" s="180"/>
      <c r="BN236" s="180"/>
      <c r="BO236" s="180"/>
      <c r="BP236" s="180"/>
      <c r="BQ236" s="180"/>
      <c r="BR236" s="180"/>
      <c r="BS236" s="180"/>
      <c r="BT236" s="180"/>
      <c r="BU236" s="180"/>
      <c r="BV236" s="180"/>
      <c r="BW236" s="180"/>
      <c r="BX236" s="180"/>
      <c r="BY236" s="180"/>
      <c r="BZ236" s="180"/>
      <c r="CA236" s="180"/>
      <c r="CB236" s="180"/>
      <c r="CC236" s="180"/>
      <c r="CD236" s="180"/>
      <c r="CE236" s="180"/>
      <c r="CF236" s="180"/>
      <c r="CG236" s="180"/>
      <c r="CH236" s="180"/>
      <c r="CI236" s="180"/>
      <c r="CJ236" s="180"/>
      <c r="CK236" s="180"/>
      <c r="CL236" s="180"/>
      <c r="CM236" s="180"/>
      <c r="CN236" s="180"/>
      <c r="CO236" s="180"/>
      <c r="CP236" s="180"/>
      <c r="CQ236" s="180"/>
      <c r="CR236" s="180"/>
      <c r="CS236" s="180"/>
      <c r="CT236" s="180"/>
      <c r="CU236" s="180"/>
      <c r="CV236" s="180"/>
      <c r="CW236" s="180"/>
      <c r="CX236" s="180"/>
      <c r="CY236" s="180"/>
      <c r="CZ236" s="180"/>
      <c r="DA236" s="180"/>
      <c r="DB236" s="180"/>
      <c r="DC236" s="180"/>
      <c r="DD236" s="180"/>
      <c r="DE236" s="180"/>
      <c r="DF236" s="180"/>
      <c r="DG236" s="180"/>
      <c r="DH236" s="180"/>
      <c r="DI236" s="180"/>
      <c r="DJ236" s="180"/>
      <c r="DK236" s="180"/>
      <c r="DL236" s="180"/>
      <c r="DM236" s="180"/>
      <c r="DN236" s="180"/>
      <c r="DO236" s="180"/>
      <c r="DP236" s="180"/>
      <c r="DQ236" s="180"/>
      <c r="DR236" s="180"/>
      <c r="DS236" s="180"/>
      <c r="DT236" s="180"/>
      <c r="DU236" s="180"/>
      <c r="DV236" s="180"/>
      <c r="DW236" s="180"/>
      <c r="DX236" s="180"/>
      <c r="DY236" s="180"/>
      <c r="DZ236" s="180"/>
      <c r="EA236" s="180"/>
      <c r="EB236" s="180"/>
      <c r="EC236" s="180"/>
      <c r="ED236" s="180"/>
      <c r="EE236" s="180"/>
      <c r="EF236" s="180"/>
      <c r="EG236" s="180"/>
      <c r="EH236" s="180"/>
      <c r="EI236" s="180"/>
      <c r="EJ236" s="180"/>
      <c r="EK236" s="180"/>
      <c r="EL236" s="180"/>
      <c r="EM236" s="180"/>
      <c r="EN236" s="180"/>
      <c r="EO236" s="180"/>
      <c r="EP236" s="180"/>
      <c r="EQ236" s="180"/>
      <c r="ER236" s="180"/>
      <c r="ES236" s="180"/>
      <c r="ET236" s="180"/>
      <c r="EU236" s="180"/>
      <c r="EV236" s="180"/>
      <c r="EW236" s="180"/>
      <c r="EX236" s="180"/>
      <c r="EY236" s="180"/>
      <c r="EZ236" s="180"/>
      <c r="FA236" s="180"/>
      <c r="FB236" s="180"/>
      <c r="FC236" s="180"/>
      <c r="FD236" s="180"/>
      <c r="FE236" s="180"/>
      <c r="FF236" s="180"/>
      <c r="FG236" s="180"/>
      <c r="FH236" s="180"/>
      <c r="FI236" s="180"/>
      <c r="FJ236" s="180"/>
      <c r="FK236" s="180"/>
      <c r="FL236" s="180"/>
      <c r="FM236" s="180"/>
      <c r="FN236" s="180"/>
      <c r="FO236" s="180"/>
      <c r="FP236" s="180"/>
      <c r="FQ236" s="180"/>
      <c r="FR236" s="180"/>
      <c r="FS236" s="180"/>
      <c r="FT236" s="180"/>
      <c r="FU236" s="180"/>
      <c r="FV236" s="180"/>
      <c r="FW236" s="180"/>
      <c r="FX236" s="180"/>
      <c r="FY236" s="180"/>
      <c r="FZ236" s="180"/>
      <c r="GA236" s="180"/>
      <c r="GB236" s="180"/>
      <c r="GC236" s="180"/>
      <c r="GD236" s="180"/>
      <c r="GE236" s="180"/>
      <c r="GF236" s="180"/>
      <c r="GG236" s="180"/>
      <c r="GH236" s="180"/>
      <c r="GI236" s="180"/>
      <c r="GJ236" s="180"/>
      <c r="GK236" s="180"/>
      <c r="GL236" s="180"/>
      <c r="GM236" s="180"/>
      <c r="GN236" s="180"/>
      <c r="GO236" s="180"/>
      <c r="GP236" s="180"/>
      <c r="GQ236" s="180"/>
      <c r="GR236" s="180"/>
      <c r="GS236" s="180"/>
      <c r="GT236" s="180"/>
      <c r="GU236" s="180"/>
      <c r="GV236" s="180"/>
      <c r="GW236" s="180"/>
      <c r="GX236" s="180"/>
      <c r="GY236" s="180"/>
      <c r="GZ236" s="180"/>
      <c r="HA236" s="180"/>
      <c r="HB236" s="180"/>
      <c r="HC236" s="180"/>
      <c r="HD236" s="180"/>
      <c r="HE236" s="180"/>
      <c r="HF236" s="180"/>
      <c r="HG236" s="180"/>
      <c r="HH236" s="180"/>
      <c r="HI236" s="180"/>
      <c r="HJ236" s="180"/>
      <c r="HK236" s="180"/>
      <c r="HL236" s="180"/>
      <c r="HM236" s="180"/>
      <c r="HN236" s="180"/>
      <c r="HO236" s="180"/>
      <c r="HP236" s="180"/>
      <c r="HQ236" s="180"/>
      <c r="HR236" s="180"/>
      <c r="HS236" s="180"/>
      <c r="HT236" s="180"/>
      <c r="HU236" s="180"/>
      <c r="HV236" s="180"/>
      <c r="HW236" s="180"/>
      <c r="HX236" s="180"/>
      <c r="HY236" s="180"/>
      <c r="HZ236" s="180"/>
      <c r="IA236" s="180"/>
    </row>
    <row r="237" spans="1:235" s="199" customFormat="1" ht="18" customHeight="1" x14ac:dyDescent="0.25">
      <c r="A237" s="181"/>
      <c r="B237" s="269" t="s">
        <v>162</v>
      </c>
      <c r="C237" s="270"/>
      <c r="D237" s="270"/>
      <c r="E237" s="270"/>
      <c r="F237" s="271">
        <f>F236</f>
        <v>2377</v>
      </c>
      <c r="G237" s="271"/>
      <c r="H237" s="271">
        <f>H236</f>
        <v>2377</v>
      </c>
      <c r="I237" s="271"/>
      <c r="J237" s="272">
        <f>J236</f>
        <v>1414.7400000000002</v>
      </c>
      <c r="K237" s="272"/>
      <c r="L237" s="273">
        <f t="shared" si="53"/>
        <v>0.59517879680269259</v>
      </c>
      <c r="M237" s="273"/>
      <c r="N237" s="182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B237" s="180"/>
      <c r="AC237" s="180"/>
      <c r="AD237" s="180"/>
      <c r="AE237" s="180"/>
      <c r="AF237" s="180"/>
      <c r="AG237" s="180"/>
      <c r="AH237" s="180"/>
      <c r="AI237" s="180"/>
      <c r="AJ237" s="180"/>
      <c r="AK237" s="180"/>
      <c r="AL237" s="180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0"/>
      <c r="AX237" s="180"/>
      <c r="AY237" s="180"/>
      <c r="AZ237" s="180"/>
      <c r="BA237" s="180"/>
      <c r="BB237" s="180"/>
      <c r="BC237" s="180"/>
      <c r="BD237" s="180"/>
      <c r="BE237" s="180"/>
      <c r="BF237" s="180"/>
      <c r="BG237" s="180"/>
      <c r="BH237" s="180"/>
      <c r="BI237" s="180"/>
      <c r="BJ237" s="180"/>
      <c r="BK237" s="180"/>
      <c r="BL237" s="180"/>
      <c r="BM237" s="180"/>
      <c r="BN237" s="180"/>
      <c r="BO237" s="180"/>
      <c r="BP237" s="180"/>
      <c r="BQ237" s="180"/>
      <c r="BR237" s="180"/>
      <c r="BS237" s="180"/>
      <c r="BT237" s="180"/>
      <c r="BU237" s="180"/>
      <c r="BV237" s="180"/>
      <c r="BW237" s="180"/>
      <c r="BX237" s="180"/>
      <c r="BY237" s="180"/>
      <c r="BZ237" s="180"/>
      <c r="CA237" s="180"/>
      <c r="CB237" s="180"/>
      <c r="CC237" s="180"/>
      <c r="CD237" s="180"/>
      <c r="CE237" s="180"/>
      <c r="CF237" s="180"/>
      <c r="CG237" s="180"/>
      <c r="CH237" s="180"/>
      <c r="CI237" s="180"/>
      <c r="CJ237" s="180"/>
      <c r="CK237" s="180"/>
      <c r="CL237" s="180"/>
      <c r="CM237" s="180"/>
      <c r="CN237" s="180"/>
      <c r="CO237" s="180"/>
      <c r="CP237" s="180"/>
      <c r="CQ237" s="180"/>
      <c r="CR237" s="180"/>
      <c r="CS237" s="180"/>
      <c r="CT237" s="180"/>
      <c r="CU237" s="180"/>
      <c r="CV237" s="180"/>
      <c r="CW237" s="180"/>
      <c r="CX237" s="180"/>
      <c r="CY237" s="180"/>
      <c r="CZ237" s="180"/>
      <c r="DA237" s="180"/>
      <c r="DB237" s="180"/>
      <c r="DC237" s="180"/>
      <c r="DD237" s="180"/>
      <c r="DE237" s="180"/>
      <c r="DF237" s="180"/>
      <c r="DG237" s="180"/>
      <c r="DH237" s="180"/>
      <c r="DI237" s="180"/>
      <c r="DJ237" s="180"/>
      <c r="DK237" s="180"/>
      <c r="DL237" s="180"/>
      <c r="DM237" s="180"/>
      <c r="DN237" s="180"/>
      <c r="DO237" s="180"/>
      <c r="DP237" s="180"/>
      <c r="DQ237" s="180"/>
      <c r="DR237" s="180"/>
      <c r="DS237" s="180"/>
      <c r="DT237" s="180"/>
      <c r="DU237" s="180"/>
      <c r="DV237" s="180"/>
      <c r="DW237" s="180"/>
      <c r="DX237" s="180"/>
      <c r="DY237" s="180"/>
      <c r="DZ237" s="180"/>
      <c r="EA237" s="180"/>
      <c r="EB237" s="180"/>
      <c r="EC237" s="180"/>
      <c r="ED237" s="180"/>
      <c r="EE237" s="180"/>
      <c r="EF237" s="180"/>
      <c r="EG237" s="180"/>
      <c r="EH237" s="180"/>
      <c r="EI237" s="180"/>
      <c r="EJ237" s="180"/>
      <c r="EK237" s="180"/>
      <c r="EL237" s="180"/>
      <c r="EM237" s="180"/>
      <c r="EN237" s="180"/>
      <c r="EO237" s="180"/>
      <c r="EP237" s="180"/>
      <c r="EQ237" s="180"/>
      <c r="ER237" s="180"/>
      <c r="ES237" s="180"/>
      <c r="ET237" s="180"/>
      <c r="EU237" s="180"/>
      <c r="EV237" s="180"/>
      <c r="EW237" s="180"/>
      <c r="EX237" s="180"/>
      <c r="EY237" s="180"/>
      <c r="EZ237" s="180"/>
      <c r="FA237" s="180"/>
      <c r="FB237" s="180"/>
      <c r="FC237" s="180"/>
      <c r="FD237" s="180"/>
      <c r="FE237" s="180"/>
      <c r="FF237" s="180"/>
      <c r="FG237" s="180"/>
      <c r="FH237" s="180"/>
      <c r="FI237" s="180"/>
      <c r="FJ237" s="180"/>
      <c r="FK237" s="180"/>
      <c r="FL237" s="180"/>
      <c r="FM237" s="180"/>
      <c r="FN237" s="180"/>
      <c r="FO237" s="180"/>
      <c r="FP237" s="180"/>
      <c r="FQ237" s="180"/>
      <c r="FR237" s="180"/>
      <c r="FS237" s="180"/>
      <c r="FT237" s="180"/>
      <c r="FU237" s="180"/>
      <c r="FV237" s="180"/>
      <c r="FW237" s="180"/>
      <c r="FX237" s="180"/>
      <c r="FY237" s="180"/>
      <c r="FZ237" s="180"/>
      <c r="GA237" s="180"/>
      <c r="GB237" s="180"/>
      <c r="GC237" s="180"/>
      <c r="GD237" s="180"/>
      <c r="GE237" s="180"/>
      <c r="GF237" s="180"/>
      <c r="GG237" s="180"/>
      <c r="GH237" s="180"/>
      <c r="GI237" s="180"/>
      <c r="GJ237" s="180"/>
      <c r="GK237" s="180"/>
      <c r="GL237" s="180"/>
      <c r="GM237" s="180"/>
      <c r="GN237" s="180"/>
      <c r="GO237" s="180"/>
      <c r="GP237" s="180"/>
      <c r="GQ237" s="180"/>
      <c r="GR237" s="180"/>
      <c r="GS237" s="180"/>
      <c r="GT237" s="180"/>
      <c r="GU237" s="180"/>
      <c r="GV237" s="180"/>
      <c r="GW237" s="180"/>
      <c r="GX237" s="180"/>
      <c r="GY237" s="180"/>
      <c r="GZ237" s="180"/>
      <c r="HA237" s="180"/>
      <c r="HB237" s="180"/>
      <c r="HC237" s="180"/>
      <c r="HD237" s="180"/>
      <c r="HE237" s="180"/>
      <c r="HF237" s="180"/>
      <c r="HG237" s="180"/>
      <c r="HH237" s="180"/>
      <c r="HI237" s="180"/>
      <c r="HJ237" s="180"/>
      <c r="HK237" s="180"/>
      <c r="HL237" s="180"/>
      <c r="HM237" s="180"/>
      <c r="HN237" s="180"/>
      <c r="HO237" s="180"/>
      <c r="HP237" s="180"/>
      <c r="HQ237" s="180"/>
      <c r="HR237" s="180"/>
      <c r="HS237" s="180"/>
      <c r="HT237" s="180"/>
      <c r="HU237" s="180"/>
      <c r="HV237" s="180"/>
      <c r="HW237" s="180"/>
      <c r="HX237" s="180"/>
      <c r="HY237" s="180"/>
      <c r="HZ237" s="180"/>
      <c r="IA237" s="180"/>
    </row>
    <row r="238" spans="1:235" s="199" customFormat="1" ht="18" customHeight="1" x14ac:dyDescent="0.25">
      <c r="A238" s="181"/>
      <c r="B238" s="275" t="s">
        <v>351</v>
      </c>
      <c r="C238" s="275"/>
      <c r="D238" s="275"/>
      <c r="E238" s="275"/>
      <c r="F238" s="276">
        <f>F236</f>
        <v>2377</v>
      </c>
      <c r="G238" s="276"/>
      <c r="H238" s="276">
        <f>H236</f>
        <v>2377</v>
      </c>
      <c r="I238" s="276"/>
      <c r="J238" s="277">
        <f>J236</f>
        <v>1414.7400000000002</v>
      </c>
      <c r="K238" s="277"/>
      <c r="L238" s="278">
        <f t="shared" si="53"/>
        <v>0.59517879680269259</v>
      </c>
      <c r="M238" s="278"/>
      <c r="N238" s="182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  <c r="AC238" s="180"/>
      <c r="AD238" s="180"/>
      <c r="AE238" s="180"/>
      <c r="AF238" s="180"/>
      <c r="AG238" s="180"/>
      <c r="AH238" s="180"/>
      <c r="AI238" s="180"/>
      <c r="AJ238" s="180"/>
      <c r="AK238" s="180"/>
      <c r="AL238" s="180"/>
      <c r="AM238" s="180"/>
      <c r="AN238" s="180"/>
      <c r="AO238" s="180"/>
      <c r="AP238" s="180"/>
      <c r="AQ238" s="180"/>
      <c r="AR238" s="180"/>
      <c r="AS238" s="180"/>
      <c r="AT238" s="180"/>
      <c r="AU238" s="180"/>
      <c r="AV238" s="180"/>
      <c r="AW238" s="180"/>
      <c r="AX238" s="180"/>
      <c r="AY238" s="180"/>
      <c r="AZ238" s="180"/>
      <c r="BA238" s="180"/>
      <c r="BB238" s="180"/>
      <c r="BC238" s="180"/>
      <c r="BD238" s="180"/>
      <c r="BE238" s="180"/>
      <c r="BF238" s="180"/>
      <c r="BG238" s="180"/>
      <c r="BH238" s="180"/>
      <c r="BI238" s="180"/>
      <c r="BJ238" s="180"/>
      <c r="BK238" s="180"/>
      <c r="BL238" s="180"/>
      <c r="BM238" s="180"/>
      <c r="BN238" s="180"/>
      <c r="BO238" s="180"/>
      <c r="BP238" s="180"/>
      <c r="BQ238" s="180"/>
      <c r="BR238" s="180"/>
      <c r="BS238" s="180"/>
      <c r="BT238" s="180"/>
      <c r="BU238" s="180"/>
      <c r="BV238" s="180"/>
      <c r="BW238" s="180"/>
      <c r="BX238" s="180"/>
      <c r="BY238" s="180"/>
      <c r="BZ238" s="180"/>
      <c r="CA238" s="180"/>
      <c r="CB238" s="180"/>
      <c r="CC238" s="180"/>
      <c r="CD238" s="180"/>
      <c r="CE238" s="180"/>
      <c r="CF238" s="180"/>
      <c r="CG238" s="180"/>
      <c r="CH238" s="180"/>
      <c r="CI238" s="180"/>
      <c r="CJ238" s="180"/>
      <c r="CK238" s="180"/>
      <c r="CL238" s="180"/>
      <c r="CM238" s="180"/>
      <c r="CN238" s="180"/>
      <c r="CO238" s="180"/>
      <c r="CP238" s="180"/>
      <c r="CQ238" s="180"/>
      <c r="CR238" s="180"/>
      <c r="CS238" s="180"/>
      <c r="CT238" s="180"/>
      <c r="CU238" s="180"/>
      <c r="CV238" s="180"/>
      <c r="CW238" s="180"/>
      <c r="CX238" s="180"/>
      <c r="CY238" s="180"/>
      <c r="CZ238" s="180"/>
      <c r="DA238" s="180"/>
      <c r="DB238" s="180"/>
      <c r="DC238" s="180"/>
      <c r="DD238" s="180"/>
      <c r="DE238" s="180"/>
      <c r="DF238" s="180"/>
      <c r="DG238" s="180"/>
      <c r="DH238" s="180"/>
      <c r="DI238" s="180"/>
      <c r="DJ238" s="180"/>
      <c r="DK238" s="180"/>
      <c r="DL238" s="180"/>
      <c r="DM238" s="180"/>
      <c r="DN238" s="180"/>
      <c r="DO238" s="180"/>
      <c r="DP238" s="180"/>
      <c r="DQ238" s="180"/>
      <c r="DR238" s="180"/>
      <c r="DS238" s="180"/>
      <c r="DT238" s="180"/>
      <c r="DU238" s="180"/>
      <c r="DV238" s="180"/>
      <c r="DW238" s="180"/>
      <c r="DX238" s="180"/>
      <c r="DY238" s="180"/>
      <c r="DZ238" s="180"/>
      <c r="EA238" s="180"/>
      <c r="EB238" s="180"/>
      <c r="EC238" s="180"/>
      <c r="ED238" s="180"/>
      <c r="EE238" s="180"/>
      <c r="EF238" s="180"/>
      <c r="EG238" s="180"/>
      <c r="EH238" s="180"/>
      <c r="EI238" s="180"/>
      <c r="EJ238" s="180"/>
      <c r="EK238" s="180"/>
      <c r="EL238" s="180"/>
      <c r="EM238" s="180"/>
      <c r="EN238" s="180"/>
      <c r="EO238" s="180"/>
      <c r="EP238" s="180"/>
      <c r="EQ238" s="180"/>
      <c r="ER238" s="180"/>
      <c r="ES238" s="180"/>
      <c r="ET238" s="180"/>
      <c r="EU238" s="180"/>
      <c r="EV238" s="180"/>
      <c r="EW238" s="180"/>
      <c r="EX238" s="180"/>
      <c r="EY238" s="180"/>
      <c r="EZ238" s="180"/>
      <c r="FA238" s="180"/>
      <c r="FB238" s="180"/>
      <c r="FC238" s="180"/>
      <c r="FD238" s="180"/>
      <c r="FE238" s="180"/>
      <c r="FF238" s="180"/>
      <c r="FG238" s="180"/>
      <c r="FH238" s="180"/>
      <c r="FI238" s="180"/>
      <c r="FJ238" s="180"/>
      <c r="FK238" s="180"/>
      <c r="FL238" s="180"/>
      <c r="FM238" s="180"/>
      <c r="FN238" s="180"/>
      <c r="FO238" s="180"/>
      <c r="FP238" s="180"/>
      <c r="FQ238" s="180"/>
      <c r="FR238" s="180"/>
      <c r="FS238" s="180"/>
      <c r="FT238" s="180"/>
      <c r="FU238" s="180"/>
      <c r="FV238" s="180"/>
      <c r="FW238" s="180"/>
      <c r="FX238" s="180"/>
      <c r="FY238" s="180"/>
      <c r="FZ238" s="180"/>
      <c r="GA238" s="180"/>
      <c r="GB238" s="180"/>
      <c r="GC238" s="180"/>
      <c r="GD238" s="180"/>
      <c r="GE238" s="180"/>
      <c r="GF238" s="180"/>
      <c r="GG238" s="180"/>
      <c r="GH238" s="180"/>
      <c r="GI238" s="180"/>
      <c r="GJ238" s="180"/>
      <c r="GK238" s="180"/>
      <c r="GL238" s="180"/>
      <c r="GM238" s="180"/>
      <c r="GN238" s="180"/>
      <c r="GO238" s="180"/>
      <c r="GP238" s="180"/>
      <c r="GQ238" s="180"/>
      <c r="GR238" s="180"/>
      <c r="GS238" s="180"/>
      <c r="GT238" s="180"/>
      <c r="GU238" s="180"/>
      <c r="GV238" s="180"/>
      <c r="GW238" s="180"/>
      <c r="GX238" s="180"/>
      <c r="GY238" s="180"/>
      <c r="GZ238" s="180"/>
      <c r="HA238" s="180"/>
      <c r="HB238" s="180"/>
      <c r="HC238" s="180"/>
      <c r="HD238" s="180"/>
      <c r="HE238" s="180"/>
      <c r="HF238" s="180"/>
      <c r="HG238" s="180"/>
      <c r="HH238" s="180"/>
      <c r="HI238" s="180"/>
      <c r="HJ238" s="180"/>
      <c r="HK238" s="180"/>
      <c r="HL238" s="180"/>
      <c r="HM238" s="180"/>
      <c r="HN238" s="180"/>
      <c r="HO238" s="180"/>
      <c r="HP238" s="180"/>
      <c r="HQ238" s="180"/>
      <c r="HR238" s="180"/>
      <c r="HS238" s="180"/>
      <c r="HT238" s="180"/>
      <c r="HU238" s="180"/>
      <c r="HV238" s="180"/>
      <c r="HW238" s="180"/>
      <c r="HX238" s="180"/>
      <c r="HY238" s="180"/>
      <c r="HZ238" s="180"/>
      <c r="IA238" s="180"/>
    </row>
    <row r="239" spans="1:235" ht="18" customHeight="1" x14ac:dyDescent="0.25">
      <c r="A239" s="131"/>
      <c r="B239" s="131"/>
      <c r="C239" s="131"/>
      <c r="D239" s="131"/>
      <c r="E239" s="131"/>
      <c r="F239" s="135"/>
      <c r="G239" s="135"/>
      <c r="H239" s="135"/>
      <c r="I239" s="135"/>
      <c r="J239" s="135"/>
      <c r="K239" s="135"/>
      <c r="L239" s="132"/>
      <c r="M239" s="132"/>
    </row>
    <row r="240" spans="1:235" ht="18" customHeight="1" x14ac:dyDescent="0.25">
      <c r="A240" s="181"/>
      <c r="B240" s="275" t="s">
        <v>352</v>
      </c>
      <c r="C240" s="275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96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4"/>
      <c r="BS240" s="94"/>
      <c r="BT240" s="94"/>
      <c r="BU240" s="94"/>
      <c r="BV240" s="94"/>
      <c r="BW240" s="94"/>
      <c r="BX240" s="94"/>
      <c r="BY240" s="94"/>
      <c r="BZ240" s="94"/>
      <c r="CA240" s="94"/>
      <c r="CB240" s="94"/>
      <c r="CC240" s="94"/>
      <c r="CD240" s="94"/>
      <c r="CE240" s="94"/>
      <c r="CF240" s="94"/>
      <c r="CG240" s="94"/>
      <c r="CH240" s="94"/>
      <c r="CI240" s="94"/>
      <c r="CJ240" s="94"/>
      <c r="CK240" s="94"/>
      <c r="CL240" s="94"/>
      <c r="CM240" s="94"/>
      <c r="CN240" s="94"/>
      <c r="CO240" s="94"/>
      <c r="CP240" s="94"/>
      <c r="CQ240" s="94"/>
      <c r="CR240" s="94"/>
      <c r="CS240" s="94"/>
      <c r="CT240" s="94"/>
      <c r="CU240" s="94"/>
      <c r="CV240" s="94"/>
      <c r="CW240" s="94"/>
      <c r="CX240" s="94"/>
      <c r="CY240" s="94"/>
      <c r="CZ240" s="94"/>
      <c r="DA240" s="94"/>
      <c r="DB240" s="94"/>
      <c r="DC240" s="94"/>
      <c r="DD240" s="94"/>
      <c r="DE240" s="94"/>
      <c r="DF240" s="94"/>
      <c r="DG240" s="94"/>
      <c r="DH240" s="94"/>
      <c r="DI240" s="94"/>
      <c r="DJ240" s="94"/>
      <c r="DK240" s="94"/>
      <c r="DL240" s="94"/>
      <c r="DM240" s="94"/>
      <c r="DN240" s="94"/>
      <c r="DO240" s="94"/>
      <c r="DP240" s="94"/>
      <c r="DQ240" s="94"/>
      <c r="DR240" s="94"/>
      <c r="DS240" s="94"/>
      <c r="DT240" s="94"/>
      <c r="DU240" s="94"/>
      <c r="DV240" s="94"/>
      <c r="DW240" s="94"/>
      <c r="DX240" s="94"/>
      <c r="DY240" s="94"/>
      <c r="DZ240" s="94"/>
      <c r="EA240" s="94"/>
      <c r="EB240" s="94"/>
      <c r="EC240" s="94"/>
      <c r="ED240" s="94"/>
      <c r="EE240" s="94"/>
      <c r="EF240" s="94"/>
      <c r="EG240" s="94"/>
      <c r="EH240" s="94"/>
      <c r="EI240" s="94"/>
      <c r="EJ240" s="94"/>
      <c r="EK240" s="94"/>
      <c r="EL240" s="94"/>
      <c r="EM240" s="94"/>
      <c r="EN240" s="94"/>
      <c r="EO240" s="94"/>
      <c r="EP240" s="94"/>
      <c r="EQ240" s="94"/>
      <c r="ER240" s="94"/>
      <c r="ES240" s="94"/>
      <c r="ET240" s="94"/>
      <c r="EU240" s="94"/>
      <c r="EV240" s="94"/>
      <c r="EW240" s="94"/>
      <c r="EX240" s="94"/>
      <c r="EY240" s="94"/>
      <c r="EZ240" s="94"/>
      <c r="FA240" s="94"/>
      <c r="FB240" s="94"/>
      <c r="FC240" s="94"/>
      <c r="FD240" s="94"/>
      <c r="FE240" s="94"/>
      <c r="FF240" s="94"/>
      <c r="FG240" s="94"/>
      <c r="FH240" s="94"/>
      <c r="FI240" s="94"/>
      <c r="FJ240" s="94"/>
      <c r="FK240" s="94"/>
      <c r="FL240" s="94"/>
      <c r="FM240" s="94"/>
      <c r="FN240" s="94"/>
      <c r="FO240" s="94"/>
      <c r="FP240" s="94"/>
      <c r="FQ240" s="94"/>
      <c r="FR240" s="94"/>
      <c r="FS240" s="94"/>
      <c r="FT240" s="94"/>
      <c r="FU240" s="94"/>
      <c r="FV240" s="94"/>
      <c r="FW240" s="94"/>
      <c r="FX240" s="94"/>
      <c r="FY240" s="94"/>
      <c r="FZ240" s="94"/>
      <c r="GA240" s="94"/>
      <c r="GB240" s="94"/>
      <c r="GC240" s="94"/>
      <c r="GD240" s="94"/>
      <c r="GE240" s="94"/>
      <c r="GF240" s="94"/>
      <c r="GG240" s="94"/>
      <c r="GH240" s="94"/>
      <c r="GI240" s="94"/>
      <c r="GJ240" s="94"/>
      <c r="GK240" s="94"/>
      <c r="GL240" s="94"/>
      <c r="GM240" s="94"/>
      <c r="GN240" s="94"/>
      <c r="GO240" s="94"/>
      <c r="GP240" s="94"/>
      <c r="GQ240" s="94"/>
      <c r="GR240" s="94"/>
      <c r="GS240" s="94"/>
      <c r="GT240" s="94"/>
      <c r="GU240" s="94"/>
      <c r="GV240" s="94"/>
      <c r="GW240" s="94"/>
      <c r="GX240" s="94"/>
      <c r="GY240" s="94"/>
      <c r="GZ240" s="94"/>
      <c r="HA240" s="94"/>
      <c r="HB240" s="94"/>
      <c r="HC240" s="94"/>
      <c r="HD240" s="94"/>
      <c r="HE240" s="94"/>
      <c r="HF240" s="94"/>
      <c r="HG240" s="94"/>
      <c r="HH240" s="94"/>
      <c r="HI240" s="94"/>
      <c r="HJ240" s="94"/>
      <c r="HK240" s="94"/>
      <c r="HL240" s="94"/>
      <c r="HM240" s="94"/>
      <c r="HN240" s="94"/>
      <c r="HO240" s="94"/>
      <c r="HP240" s="94"/>
      <c r="HQ240" s="94"/>
      <c r="HR240" s="94"/>
      <c r="HS240" s="94"/>
      <c r="HT240" s="94"/>
      <c r="HU240" s="94"/>
      <c r="HV240" s="94"/>
      <c r="HW240" s="94"/>
      <c r="HX240" s="94"/>
      <c r="HY240" s="94"/>
      <c r="HZ240" s="94"/>
      <c r="IA240" s="94"/>
    </row>
    <row r="241" spans="1:235" ht="18" customHeight="1" x14ac:dyDescent="0.25">
      <c r="A241" s="181"/>
      <c r="B241" s="281" t="s">
        <v>115</v>
      </c>
      <c r="C241" s="281"/>
      <c r="D241" s="281"/>
      <c r="E241" s="281"/>
      <c r="F241" s="281"/>
      <c r="G241" s="281"/>
      <c r="H241" s="281"/>
      <c r="I241" s="281"/>
      <c r="J241" s="281"/>
      <c r="K241" s="281"/>
      <c r="L241" s="281"/>
      <c r="M241" s="281"/>
      <c r="N241" s="96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BR241" s="94"/>
      <c r="BS241" s="94"/>
      <c r="BT241" s="94"/>
      <c r="BU241" s="94"/>
      <c r="BV241" s="94"/>
      <c r="BW241" s="94"/>
      <c r="BX241" s="94"/>
      <c r="BY241" s="94"/>
      <c r="BZ241" s="94"/>
      <c r="CA241" s="94"/>
      <c r="CB241" s="94"/>
      <c r="CC241" s="94"/>
      <c r="CD241" s="94"/>
      <c r="CE241" s="94"/>
      <c r="CF241" s="94"/>
      <c r="CG241" s="94"/>
      <c r="CH241" s="94"/>
      <c r="CI241" s="94"/>
      <c r="CJ241" s="94"/>
      <c r="CK241" s="94"/>
      <c r="CL241" s="94"/>
      <c r="CM241" s="94"/>
      <c r="CN241" s="94"/>
      <c r="CO241" s="94"/>
      <c r="CP241" s="94"/>
      <c r="CQ241" s="94"/>
      <c r="CR241" s="94"/>
      <c r="CS241" s="94"/>
      <c r="CT241" s="94"/>
      <c r="CU241" s="94"/>
      <c r="CV241" s="94"/>
      <c r="CW241" s="94"/>
      <c r="CX241" s="94"/>
      <c r="CY241" s="94"/>
      <c r="CZ241" s="94"/>
      <c r="DA241" s="94"/>
      <c r="DB241" s="94"/>
      <c r="DC241" s="94"/>
      <c r="DD241" s="94"/>
      <c r="DE241" s="94"/>
      <c r="DF241" s="94"/>
      <c r="DG241" s="94"/>
      <c r="DH241" s="94"/>
      <c r="DI241" s="94"/>
      <c r="DJ241" s="94"/>
      <c r="DK241" s="94"/>
      <c r="DL241" s="94"/>
      <c r="DM241" s="94"/>
      <c r="DN241" s="94"/>
      <c r="DO241" s="94"/>
      <c r="DP241" s="94"/>
      <c r="DQ241" s="94"/>
      <c r="DR241" s="94"/>
      <c r="DS241" s="94"/>
      <c r="DT241" s="94"/>
      <c r="DU241" s="94"/>
      <c r="DV241" s="94"/>
      <c r="DW241" s="94"/>
      <c r="DX241" s="94"/>
      <c r="DY241" s="94"/>
      <c r="DZ241" s="94"/>
      <c r="EA241" s="94"/>
      <c r="EB241" s="94"/>
      <c r="EC241" s="94"/>
      <c r="ED241" s="94"/>
      <c r="EE241" s="94"/>
      <c r="EF241" s="94"/>
      <c r="EG241" s="94"/>
      <c r="EH241" s="94"/>
      <c r="EI241" s="94"/>
      <c r="EJ241" s="94"/>
      <c r="EK241" s="94"/>
      <c r="EL241" s="94"/>
      <c r="EM241" s="94"/>
      <c r="EN241" s="94"/>
      <c r="EO241" s="94"/>
      <c r="EP241" s="94"/>
      <c r="EQ241" s="94"/>
      <c r="ER241" s="94"/>
      <c r="ES241" s="94"/>
      <c r="ET241" s="94"/>
      <c r="EU241" s="94"/>
      <c r="EV241" s="94"/>
      <c r="EW241" s="94"/>
      <c r="EX241" s="94"/>
      <c r="EY241" s="94"/>
      <c r="EZ241" s="94"/>
      <c r="FA241" s="94"/>
      <c r="FB241" s="94"/>
      <c r="FC241" s="94"/>
      <c r="FD241" s="94"/>
      <c r="FE241" s="94"/>
      <c r="FF241" s="94"/>
      <c r="FG241" s="94"/>
      <c r="FH241" s="94"/>
      <c r="FI241" s="94"/>
      <c r="FJ241" s="94"/>
      <c r="FK241" s="94"/>
      <c r="FL241" s="94"/>
      <c r="FM241" s="94"/>
      <c r="FN241" s="94"/>
      <c r="FO241" s="94"/>
      <c r="FP241" s="94"/>
      <c r="FQ241" s="94"/>
      <c r="FR241" s="94"/>
      <c r="FS241" s="94"/>
      <c r="FT241" s="94"/>
      <c r="FU241" s="94"/>
      <c r="FV241" s="94"/>
      <c r="FW241" s="94"/>
      <c r="FX241" s="94"/>
      <c r="FY241" s="94"/>
      <c r="FZ241" s="94"/>
      <c r="GA241" s="94"/>
      <c r="GB241" s="94"/>
      <c r="GC241" s="94"/>
      <c r="GD241" s="94"/>
      <c r="GE241" s="94"/>
      <c r="GF241" s="94"/>
      <c r="GG241" s="94"/>
      <c r="GH241" s="94"/>
      <c r="GI241" s="94"/>
      <c r="GJ241" s="94"/>
      <c r="GK241" s="94"/>
      <c r="GL241" s="94"/>
      <c r="GM241" s="94"/>
      <c r="GN241" s="94"/>
      <c r="GO241" s="94"/>
      <c r="GP241" s="94"/>
      <c r="GQ241" s="94"/>
      <c r="GR241" s="94"/>
      <c r="GS241" s="94"/>
      <c r="GT241" s="94"/>
      <c r="GU241" s="94"/>
      <c r="GV241" s="94"/>
      <c r="GW241" s="94"/>
      <c r="GX241" s="94"/>
      <c r="GY241" s="94"/>
      <c r="GZ241" s="94"/>
      <c r="HA241" s="94"/>
      <c r="HB241" s="94"/>
      <c r="HC241" s="94"/>
      <c r="HD241" s="94"/>
      <c r="HE241" s="94"/>
      <c r="HF241" s="94"/>
      <c r="HG241" s="94"/>
      <c r="HH241" s="94"/>
      <c r="HI241" s="94"/>
      <c r="HJ241" s="94"/>
      <c r="HK241" s="94"/>
      <c r="HL241" s="94"/>
      <c r="HM241" s="94"/>
      <c r="HN241" s="94"/>
      <c r="HO241" s="94"/>
      <c r="HP241" s="94"/>
      <c r="HQ241" s="94"/>
      <c r="HR241" s="94"/>
      <c r="HS241" s="94"/>
      <c r="HT241" s="94"/>
      <c r="HU241" s="94"/>
      <c r="HV241" s="94"/>
      <c r="HW241" s="94"/>
      <c r="HX241" s="94"/>
      <c r="HY241" s="94"/>
      <c r="HZ241" s="94"/>
      <c r="IA241" s="94"/>
    </row>
    <row r="242" spans="1:235" s="107" customFormat="1" ht="12.75" x14ac:dyDescent="0.25">
      <c r="A242" s="248" t="s">
        <v>353</v>
      </c>
      <c r="B242" s="249"/>
      <c r="C242" s="250" t="s">
        <v>143</v>
      </c>
      <c r="D242" s="250"/>
      <c r="E242" s="250"/>
      <c r="F242" s="251">
        <v>0</v>
      </c>
      <c r="G242" s="252"/>
      <c r="H242" s="251">
        <v>0</v>
      </c>
      <c r="I242" s="252"/>
      <c r="J242" s="253">
        <v>8.06</v>
      </c>
      <c r="K242" s="254"/>
      <c r="L242" s="255" t="e">
        <f t="shared" ref="L242:L252" si="54">J242/F242</f>
        <v>#DIV/0!</v>
      </c>
      <c r="M242" s="256"/>
      <c r="N242" s="98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  <c r="BE242" s="97"/>
      <c r="BF242" s="97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7"/>
      <c r="BS242" s="97"/>
      <c r="BT242" s="97"/>
      <c r="BU242" s="97"/>
      <c r="BV242" s="97"/>
      <c r="BW242" s="97"/>
      <c r="BX242" s="97"/>
      <c r="BY242" s="97"/>
      <c r="BZ242" s="97"/>
      <c r="CA242" s="97"/>
      <c r="CB242" s="97"/>
      <c r="CC242" s="97"/>
      <c r="CD242" s="97"/>
      <c r="CE242" s="97"/>
      <c r="CF242" s="97"/>
      <c r="CG242" s="97"/>
      <c r="CH242" s="97"/>
      <c r="CI242" s="97"/>
      <c r="CJ242" s="97"/>
      <c r="CK242" s="97"/>
      <c r="CL242" s="97"/>
      <c r="CM242" s="97"/>
      <c r="CN242" s="97"/>
      <c r="CO242" s="97"/>
      <c r="CP242" s="97"/>
      <c r="CQ242" s="97"/>
      <c r="CR242" s="97"/>
      <c r="CS242" s="97"/>
      <c r="CT242" s="97"/>
      <c r="CU242" s="97"/>
      <c r="CV242" s="97"/>
      <c r="CW242" s="97"/>
      <c r="CX242" s="97"/>
      <c r="CY242" s="97"/>
      <c r="CZ242" s="97"/>
      <c r="DA242" s="97"/>
      <c r="DB242" s="97"/>
      <c r="DC242" s="97"/>
      <c r="DD242" s="97"/>
      <c r="DE242" s="97"/>
      <c r="DF242" s="97"/>
      <c r="DG242" s="97"/>
      <c r="DH242" s="97"/>
      <c r="DI242" s="97"/>
      <c r="DJ242" s="97"/>
      <c r="DK242" s="97"/>
      <c r="DL242" s="97"/>
      <c r="DM242" s="97"/>
      <c r="DN242" s="97"/>
      <c r="DO242" s="97"/>
      <c r="DP242" s="97"/>
      <c r="DQ242" s="97"/>
      <c r="DR242" s="97"/>
      <c r="DS242" s="97"/>
      <c r="DT242" s="97"/>
      <c r="DU242" s="97"/>
      <c r="DV242" s="97"/>
      <c r="DW242" s="97"/>
      <c r="DX242" s="97"/>
      <c r="DY242" s="97"/>
      <c r="DZ242" s="97"/>
      <c r="EA242" s="97"/>
      <c r="EB242" s="97"/>
      <c r="EC242" s="97"/>
      <c r="ED242" s="97"/>
      <c r="EE242" s="97"/>
      <c r="EF242" s="97"/>
      <c r="EG242" s="97"/>
      <c r="EH242" s="97"/>
      <c r="EI242" s="97"/>
      <c r="EJ242" s="97"/>
      <c r="EK242" s="97"/>
      <c r="EL242" s="97"/>
      <c r="EM242" s="97"/>
      <c r="EN242" s="97"/>
      <c r="EO242" s="97"/>
      <c r="EP242" s="97"/>
      <c r="EQ242" s="97"/>
      <c r="ER242" s="97"/>
      <c r="ES242" s="97"/>
      <c r="ET242" s="97"/>
      <c r="EU242" s="97"/>
      <c r="EV242" s="97"/>
      <c r="EW242" s="97"/>
      <c r="EX242" s="97"/>
      <c r="EY242" s="97"/>
      <c r="EZ242" s="97"/>
      <c r="FA242" s="97"/>
      <c r="FB242" s="97"/>
      <c r="FC242" s="97"/>
      <c r="FD242" s="97"/>
      <c r="FE242" s="97"/>
      <c r="FF242" s="97"/>
      <c r="FG242" s="97"/>
      <c r="FH242" s="97"/>
      <c r="FI242" s="97"/>
      <c r="FJ242" s="97"/>
      <c r="FK242" s="97"/>
      <c r="FL242" s="97"/>
      <c r="FM242" s="97"/>
      <c r="FN242" s="97"/>
      <c r="FO242" s="97"/>
      <c r="FP242" s="97"/>
      <c r="FQ242" s="97"/>
      <c r="FR242" s="97"/>
      <c r="FS242" s="97"/>
      <c r="FT242" s="97"/>
      <c r="FU242" s="97"/>
      <c r="FV242" s="97"/>
      <c r="FW242" s="97"/>
      <c r="FX242" s="97"/>
      <c r="FY242" s="97"/>
      <c r="FZ242" s="97"/>
      <c r="GA242" s="97"/>
      <c r="GB242" s="97"/>
      <c r="GC242" s="97"/>
      <c r="GD242" s="97"/>
      <c r="GE242" s="97"/>
      <c r="GF242" s="97"/>
      <c r="GG242" s="97"/>
      <c r="GH242" s="97"/>
      <c r="GI242" s="97"/>
      <c r="GJ242" s="97"/>
      <c r="GK242" s="97"/>
      <c r="GL242" s="97"/>
      <c r="GM242" s="97"/>
      <c r="GN242" s="97"/>
      <c r="GO242" s="97"/>
      <c r="GP242" s="97"/>
      <c r="GQ242" s="97"/>
      <c r="GR242" s="97"/>
      <c r="GS242" s="97"/>
      <c r="GT242" s="97"/>
      <c r="GU242" s="97"/>
      <c r="GV242" s="97"/>
      <c r="GW242" s="97"/>
      <c r="GX242" s="97"/>
      <c r="GY242" s="97"/>
      <c r="GZ242" s="97"/>
      <c r="HA242" s="97"/>
      <c r="HB242" s="97"/>
      <c r="HC242" s="97"/>
      <c r="HD242" s="97"/>
      <c r="HE242" s="97"/>
      <c r="HF242" s="97"/>
      <c r="HG242" s="97"/>
      <c r="HH242" s="97"/>
      <c r="HI242" s="97"/>
      <c r="HJ242" s="97"/>
      <c r="HK242" s="97"/>
      <c r="HL242" s="97"/>
      <c r="HM242" s="97"/>
      <c r="HN242" s="97"/>
      <c r="HO242" s="97"/>
      <c r="HP242" s="97"/>
      <c r="HQ242" s="97"/>
      <c r="HR242" s="97"/>
      <c r="HS242" s="97"/>
      <c r="HT242" s="97"/>
      <c r="HU242" s="97"/>
      <c r="HV242" s="97"/>
      <c r="HW242" s="97"/>
      <c r="HX242" s="97"/>
      <c r="HY242" s="97"/>
      <c r="HZ242" s="97"/>
      <c r="IA242" s="97"/>
    </row>
    <row r="243" spans="1:235" s="107" customFormat="1" ht="12.75" x14ac:dyDescent="0.25">
      <c r="A243" s="248" t="s">
        <v>354</v>
      </c>
      <c r="B243" s="249"/>
      <c r="C243" s="250" t="s">
        <v>217</v>
      </c>
      <c r="D243" s="250"/>
      <c r="E243" s="250"/>
      <c r="F243" s="251">
        <v>46</v>
      </c>
      <c r="G243" s="252"/>
      <c r="H243" s="251">
        <v>46</v>
      </c>
      <c r="I243" s="252"/>
      <c r="J243" s="253">
        <v>15.23</v>
      </c>
      <c r="K243" s="254"/>
      <c r="L243" s="255">
        <f t="shared" si="54"/>
        <v>0.33108695652173914</v>
      </c>
      <c r="M243" s="256"/>
      <c r="N243" s="98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7"/>
      <c r="BD243" s="97"/>
      <c r="BE243" s="97"/>
      <c r="BF243" s="97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7"/>
      <c r="BS243" s="97"/>
      <c r="BT243" s="97"/>
      <c r="BU243" s="97"/>
      <c r="BV243" s="97"/>
      <c r="BW243" s="97"/>
      <c r="BX243" s="97"/>
      <c r="BY243" s="97"/>
      <c r="BZ243" s="97"/>
      <c r="CA243" s="97"/>
      <c r="CB243" s="97"/>
      <c r="CC243" s="97"/>
      <c r="CD243" s="97"/>
      <c r="CE243" s="97"/>
      <c r="CF243" s="97"/>
      <c r="CG243" s="97"/>
      <c r="CH243" s="97"/>
      <c r="CI243" s="97"/>
      <c r="CJ243" s="97"/>
      <c r="CK243" s="97"/>
      <c r="CL243" s="97"/>
      <c r="CM243" s="97"/>
      <c r="CN243" s="97"/>
      <c r="CO243" s="97"/>
      <c r="CP243" s="97"/>
      <c r="CQ243" s="97"/>
      <c r="CR243" s="97"/>
      <c r="CS243" s="97"/>
      <c r="CT243" s="97"/>
      <c r="CU243" s="97"/>
      <c r="CV243" s="97"/>
      <c r="CW243" s="97"/>
      <c r="CX243" s="97"/>
      <c r="CY243" s="97"/>
      <c r="CZ243" s="97"/>
      <c r="DA243" s="97"/>
      <c r="DB243" s="97"/>
      <c r="DC243" s="97"/>
      <c r="DD243" s="97"/>
      <c r="DE243" s="97"/>
      <c r="DF243" s="97"/>
      <c r="DG243" s="97"/>
      <c r="DH243" s="97"/>
      <c r="DI243" s="97"/>
      <c r="DJ243" s="97"/>
      <c r="DK243" s="97"/>
      <c r="DL243" s="97"/>
      <c r="DM243" s="97"/>
      <c r="DN243" s="97"/>
      <c r="DO243" s="97"/>
      <c r="DP243" s="97"/>
      <c r="DQ243" s="97"/>
      <c r="DR243" s="97"/>
      <c r="DS243" s="97"/>
      <c r="DT243" s="97"/>
      <c r="DU243" s="97"/>
      <c r="DV243" s="97"/>
      <c r="DW243" s="97"/>
      <c r="DX243" s="97"/>
      <c r="DY243" s="97"/>
      <c r="DZ243" s="97"/>
      <c r="EA243" s="97"/>
      <c r="EB243" s="97"/>
      <c r="EC243" s="97"/>
      <c r="ED243" s="97"/>
      <c r="EE243" s="97"/>
      <c r="EF243" s="97"/>
      <c r="EG243" s="97"/>
      <c r="EH243" s="97"/>
      <c r="EI243" s="97"/>
      <c r="EJ243" s="97"/>
      <c r="EK243" s="97"/>
      <c r="EL243" s="97"/>
      <c r="EM243" s="97"/>
      <c r="EN243" s="97"/>
      <c r="EO243" s="97"/>
      <c r="EP243" s="97"/>
      <c r="EQ243" s="97"/>
      <c r="ER243" s="97"/>
      <c r="ES243" s="97"/>
      <c r="ET243" s="97"/>
      <c r="EU243" s="97"/>
      <c r="EV243" s="97"/>
      <c r="EW243" s="97"/>
      <c r="EX243" s="97"/>
      <c r="EY243" s="97"/>
      <c r="EZ243" s="97"/>
      <c r="FA243" s="97"/>
      <c r="FB243" s="97"/>
      <c r="FC243" s="97"/>
      <c r="FD243" s="97"/>
      <c r="FE243" s="97"/>
      <c r="FF243" s="97"/>
      <c r="FG243" s="97"/>
      <c r="FH243" s="97"/>
      <c r="FI243" s="97"/>
      <c r="FJ243" s="97"/>
      <c r="FK243" s="97"/>
      <c r="FL243" s="97"/>
      <c r="FM243" s="97"/>
      <c r="FN243" s="97"/>
      <c r="FO243" s="97"/>
      <c r="FP243" s="97"/>
      <c r="FQ243" s="97"/>
      <c r="FR243" s="97"/>
      <c r="FS243" s="97"/>
      <c r="FT243" s="97"/>
      <c r="FU243" s="97"/>
      <c r="FV243" s="97"/>
      <c r="FW243" s="97"/>
      <c r="FX243" s="97"/>
      <c r="FY243" s="97"/>
      <c r="FZ243" s="97"/>
      <c r="GA243" s="97"/>
      <c r="GB243" s="97"/>
      <c r="GC243" s="97"/>
      <c r="GD243" s="97"/>
      <c r="GE243" s="97"/>
      <c r="GF243" s="97"/>
      <c r="GG243" s="97"/>
      <c r="GH243" s="97"/>
      <c r="GI243" s="97"/>
      <c r="GJ243" s="97"/>
      <c r="GK243" s="97"/>
      <c r="GL243" s="97"/>
      <c r="GM243" s="97"/>
      <c r="GN243" s="97"/>
      <c r="GO243" s="97"/>
      <c r="GP243" s="97"/>
      <c r="GQ243" s="97"/>
      <c r="GR243" s="97"/>
      <c r="GS243" s="97"/>
      <c r="GT243" s="97"/>
      <c r="GU243" s="97"/>
      <c r="GV243" s="97"/>
      <c r="GW243" s="97"/>
      <c r="GX243" s="97"/>
      <c r="GY243" s="97"/>
      <c r="GZ243" s="97"/>
      <c r="HA243" s="97"/>
      <c r="HB243" s="97"/>
      <c r="HC243" s="97"/>
      <c r="HD243" s="97"/>
      <c r="HE243" s="97"/>
      <c r="HF243" s="97"/>
      <c r="HG243" s="97"/>
      <c r="HH243" s="97"/>
      <c r="HI243" s="97"/>
      <c r="HJ243" s="97"/>
      <c r="HK243" s="97"/>
      <c r="HL243" s="97"/>
      <c r="HM243" s="97"/>
      <c r="HN243" s="97"/>
      <c r="HO243" s="97"/>
      <c r="HP243" s="97"/>
      <c r="HQ243" s="97"/>
      <c r="HR243" s="97"/>
      <c r="HS243" s="97"/>
      <c r="HT243" s="97"/>
      <c r="HU243" s="97"/>
      <c r="HV243" s="97"/>
      <c r="HW243" s="97"/>
      <c r="HX243" s="97"/>
      <c r="HY243" s="97"/>
      <c r="HZ243" s="97"/>
      <c r="IA243" s="97"/>
    </row>
    <row r="244" spans="1:235" s="107" customFormat="1" ht="25.5" customHeight="1" x14ac:dyDescent="0.25">
      <c r="A244" s="230"/>
      <c r="B244" s="231"/>
      <c r="C244" s="317" t="s">
        <v>419</v>
      </c>
      <c r="D244" s="318"/>
      <c r="E244" s="319"/>
      <c r="F244" s="258">
        <v>46</v>
      </c>
      <c r="G244" s="285"/>
      <c r="H244" s="258">
        <v>46</v>
      </c>
      <c r="I244" s="285"/>
      <c r="J244" s="258">
        <f>J242+J243</f>
        <v>23.29</v>
      </c>
      <c r="K244" s="285"/>
      <c r="L244" s="255">
        <f t="shared" ref="L244:L246" si="55">J244/F244</f>
        <v>0.50630434782608691</v>
      </c>
      <c r="M244" s="256"/>
      <c r="N244" s="98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7"/>
      <c r="BS244" s="97"/>
      <c r="BT244" s="97"/>
      <c r="BU244" s="97"/>
      <c r="BV244" s="97"/>
      <c r="BW244" s="97"/>
      <c r="BX244" s="97"/>
      <c r="BY244" s="97"/>
      <c r="BZ244" s="97"/>
      <c r="CA244" s="97"/>
      <c r="CB244" s="97"/>
      <c r="CC244" s="97"/>
      <c r="CD244" s="97"/>
      <c r="CE244" s="97"/>
      <c r="CF244" s="97"/>
      <c r="CG244" s="97"/>
      <c r="CH244" s="97"/>
      <c r="CI244" s="97"/>
      <c r="CJ244" s="97"/>
      <c r="CK244" s="97"/>
      <c r="CL244" s="97"/>
      <c r="CM244" s="97"/>
      <c r="CN244" s="97"/>
      <c r="CO244" s="97"/>
      <c r="CP244" s="97"/>
      <c r="CQ244" s="97"/>
      <c r="CR244" s="97"/>
      <c r="CS244" s="97"/>
      <c r="CT244" s="97"/>
      <c r="CU244" s="97"/>
      <c r="CV244" s="97"/>
      <c r="CW244" s="97"/>
      <c r="CX244" s="97"/>
      <c r="CY244" s="97"/>
      <c r="CZ244" s="97"/>
      <c r="DA244" s="97"/>
      <c r="DB244" s="97"/>
      <c r="DC244" s="97"/>
      <c r="DD244" s="97"/>
      <c r="DE244" s="97"/>
      <c r="DF244" s="97"/>
      <c r="DG244" s="97"/>
      <c r="DH244" s="97"/>
      <c r="DI244" s="97"/>
      <c r="DJ244" s="97"/>
      <c r="DK244" s="97"/>
      <c r="DL244" s="97"/>
      <c r="DM244" s="97"/>
      <c r="DN244" s="97"/>
      <c r="DO244" s="97"/>
      <c r="DP244" s="97"/>
      <c r="DQ244" s="97"/>
      <c r="DR244" s="97"/>
      <c r="DS244" s="97"/>
      <c r="DT244" s="97"/>
      <c r="DU244" s="97"/>
      <c r="DV244" s="97"/>
      <c r="DW244" s="97"/>
      <c r="DX244" s="97"/>
      <c r="DY244" s="97"/>
      <c r="DZ244" s="97"/>
      <c r="EA244" s="97"/>
      <c r="EB244" s="97"/>
      <c r="EC244" s="97"/>
      <c r="ED244" s="97"/>
      <c r="EE244" s="97"/>
      <c r="EF244" s="97"/>
      <c r="EG244" s="97"/>
      <c r="EH244" s="97"/>
      <c r="EI244" s="97"/>
      <c r="EJ244" s="97"/>
      <c r="EK244" s="97"/>
      <c r="EL244" s="97"/>
      <c r="EM244" s="97"/>
      <c r="EN244" s="97"/>
      <c r="EO244" s="97"/>
      <c r="EP244" s="97"/>
      <c r="EQ244" s="97"/>
      <c r="ER244" s="97"/>
      <c r="ES244" s="97"/>
      <c r="ET244" s="97"/>
      <c r="EU244" s="97"/>
      <c r="EV244" s="97"/>
      <c r="EW244" s="97"/>
      <c r="EX244" s="97"/>
      <c r="EY244" s="97"/>
      <c r="EZ244" s="97"/>
      <c r="FA244" s="97"/>
      <c r="FB244" s="97"/>
      <c r="FC244" s="97"/>
      <c r="FD244" s="97"/>
      <c r="FE244" s="97"/>
      <c r="FF244" s="97"/>
      <c r="FG244" s="97"/>
      <c r="FH244" s="97"/>
      <c r="FI244" s="97"/>
      <c r="FJ244" s="97"/>
      <c r="FK244" s="97"/>
      <c r="FL244" s="97"/>
      <c r="FM244" s="97"/>
      <c r="FN244" s="97"/>
      <c r="FO244" s="97"/>
      <c r="FP244" s="97"/>
      <c r="FQ244" s="97"/>
      <c r="FR244" s="97"/>
      <c r="FS244" s="97"/>
      <c r="FT244" s="97"/>
      <c r="FU244" s="97"/>
      <c r="FV244" s="97"/>
      <c r="FW244" s="97"/>
      <c r="FX244" s="97"/>
      <c r="FY244" s="97"/>
      <c r="FZ244" s="97"/>
      <c r="GA244" s="97"/>
      <c r="GB244" s="97"/>
      <c r="GC244" s="97"/>
      <c r="GD244" s="97"/>
      <c r="GE244" s="97"/>
      <c r="GF244" s="97"/>
      <c r="GG244" s="97"/>
      <c r="GH244" s="97"/>
      <c r="GI244" s="97"/>
      <c r="GJ244" s="97"/>
      <c r="GK244" s="97"/>
      <c r="GL244" s="97"/>
      <c r="GM244" s="97"/>
      <c r="GN244" s="97"/>
      <c r="GO244" s="97"/>
      <c r="GP244" s="97"/>
      <c r="GQ244" s="97"/>
      <c r="GR244" s="97"/>
      <c r="GS244" s="97"/>
      <c r="GT244" s="97"/>
      <c r="GU244" s="97"/>
      <c r="GV244" s="97"/>
      <c r="GW244" s="97"/>
      <c r="GX244" s="97"/>
      <c r="GY244" s="97"/>
      <c r="GZ244" s="97"/>
      <c r="HA244" s="97"/>
      <c r="HB244" s="97"/>
      <c r="HC244" s="97"/>
      <c r="HD244" s="97"/>
      <c r="HE244" s="97"/>
      <c r="HF244" s="97"/>
      <c r="HG244" s="97"/>
      <c r="HH244" s="97"/>
      <c r="HI244" s="97"/>
      <c r="HJ244" s="97"/>
      <c r="HK244" s="97"/>
      <c r="HL244" s="97"/>
      <c r="HM244" s="97"/>
      <c r="HN244" s="97"/>
      <c r="HO244" s="97"/>
      <c r="HP244" s="97"/>
      <c r="HQ244" s="97"/>
      <c r="HR244" s="97"/>
      <c r="HS244" s="97"/>
      <c r="HT244" s="97"/>
      <c r="HU244" s="97"/>
      <c r="HV244" s="97"/>
      <c r="HW244" s="97"/>
      <c r="HX244" s="97"/>
      <c r="HY244" s="97"/>
      <c r="HZ244" s="97"/>
      <c r="IA244" s="97"/>
    </row>
    <row r="245" spans="1:235" s="107" customFormat="1" ht="15" customHeight="1" x14ac:dyDescent="0.25">
      <c r="A245" s="358" t="s">
        <v>417</v>
      </c>
      <c r="B245" s="359"/>
      <c r="C245" s="305" t="s">
        <v>416</v>
      </c>
      <c r="D245" s="306"/>
      <c r="E245" s="307"/>
      <c r="F245" s="251">
        <v>15</v>
      </c>
      <c r="G245" s="304"/>
      <c r="H245" s="251">
        <v>15</v>
      </c>
      <c r="I245" s="304"/>
      <c r="J245" s="251">
        <v>0</v>
      </c>
      <c r="K245" s="304"/>
      <c r="L245" s="255">
        <f t="shared" si="55"/>
        <v>0</v>
      </c>
      <c r="M245" s="256"/>
      <c r="N245" s="98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7"/>
      <c r="AW245" s="97"/>
      <c r="AX245" s="97"/>
      <c r="AY245" s="97"/>
      <c r="AZ245" s="97"/>
      <c r="BA245" s="97"/>
      <c r="BB245" s="97"/>
      <c r="BC245" s="97"/>
      <c r="BD245" s="97"/>
      <c r="BE245" s="97"/>
      <c r="BF245" s="97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7"/>
      <c r="BS245" s="97"/>
      <c r="BT245" s="97"/>
      <c r="BU245" s="97"/>
      <c r="BV245" s="97"/>
      <c r="BW245" s="97"/>
      <c r="BX245" s="97"/>
      <c r="BY245" s="97"/>
      <c r="BZ245" s="97"/>
      <c r="CA245" s="97"/>
      <c r="CB245" s="97"/>
      <c r="CC245" s="97"/>
      <c r="CD245" s="97"/>
      <c r="CE245" s="97"/>
      <c r="CF245" s="97"/>
      <c r="CG245" s="97"/>
      <c r="CH245" s="97"/>
      <c r="CI245" s="97"/>
      <c r="CJ245" s="97"/>
      <c r="CK245" s="97"/>
      <c r="CL245" s="97"/>
      <c r="CM245" s="97"/>
      <c r="CN245" s="97"/>
      <c r="CO245" s="97"/>
      <c r="CP245" s="97"/>
      <c r="CQ245" s="97"/>
      <c r="CR245" s="97"/>
      <c r="CS245" s="97"/>
      <c r="CT245" s="97"/>
      <c r="CU245" s="97"/>
      <c r="CV245" s="97"/>
      <c r="CW245" s="97"/>
      <c r="CX245" s="97"/>
      <c r="CY245" s="97"/>
      <c r="CZ245" s="97"/>
      <c r="DA245" s="97"/>
      <c r="DB245" s="97"/>
      <c r="DC245" s="97"/>
      <c r="DD245" s="97"/>
      <c r="DE245" s="97"/>
      <c r="DF245" s="97"/>
      <c r="DG245" s="97"/>
      <c r="DH245" s="97"/>
      <c r="DI245" s="97"/>
      <c r="DJ245" s="97"/>
      <c r="DK245" s="97"/>
      <c r="DL245" s="97"/>
      <c r="DM245" s="97"/>
      <c r="DN245" s="97"/>
      <c r="DO245" s="97"/>
      <c r="DP245" s="97"/>
      <c r="DQ245" s="97"/>
      <c r="DR245" s="97"/>
      <c r="DS245" s="97"/>
      <c r="DT245" s="97"/>
      <c r="DU245" s="97"/>
      <c r="DV245" s="97"/>
      <c r="DW245" s="97"/>
      <c r="DX245" s="97"/>
      <c r="DY245" s="97"/>
      <c r="DZ245" s="97"/>
      <c r="EA245" s="97"/>
      <c r="EB245" s="97"/>
      <c r="EC245" s="97"/>
      <c r="ED245" s="97"/>
      <c r="EE245" s="97"/>
      <c r="EF245" s="97"/>
      <c r="EG245" s="97"/>
      <c r="EH245" s="97"/>
      <c r="EI245" s="97"/>
      <c r="EJ245" s="97"/>
      <c r="EK245" s="97"/>
      <c r="EL245" s="97"/>
      <c r="EM245" s="97"/>
      <c r="EN245" s="97"/>
      <c r="EO245" s="97"/>
      <c r="EP245" s="97"/>
      <c r="EQ245" s="97"/>
      <c r="ER245" s="97"/>
      <c r="ES245" s="97"/>
      <c r="ET245" s="97"/>
      <c r="EU245" s="97"/>
      <c r="EV245" s="97"/>
      <c r="EW245" s="97"/>
      <c r="EX245" s="97"/>
      <c r="EY245" s="97"/>
      <c r="EZ245" s="97"/>
      <c r="FA245" s="97"/>
      <c r="FB245" s="97"/>
      <c r="FC245" s="97"/>
      <c r="FD245" s="97"/>
      <c r="FE245" s="97"/>
      <c r="FF245" s="97"/>
      <c r="FG245" s="97"/>
      <c r="FH245" s="97"/>
      <c r="FI245" s="97"/>
      <c r="FJ245" s="97"/>
      <c r="FK245" s="97"/>
      <c r="FL245" s="97"/>
      <c r="FM245" s="97"/>
      <c r="FN245" s="97"/>
      <c r="FO245" s="97"/>
      <c r="FP245" s="97"/>
      <c r="FQ245" s="97"/>
      <c r="FR245" s="97"/>
      <c r="FS245" s="97"/>
      <c r="FT245" s="97"/>
      <c r="FU245" s="97"/>
      <c r="FV245" s="97"/>
      <c r="FW245" s="97"/>
      <c r="FX245" s="97"/>
      <c r="FY245" s="97"/>
      <c r="FZ245" s="97"/>
      <c r="GA245" s="97"/>
      <c r="GB245" s="97"/>
      <c r="GC245" s="97"/>
      <c r="GD245" s="97"/>
      <c r="GE245" s="97"/>
      <c r="GF245" s="97"/>
      <c r="GG245" s="97"/>
      <c r="GH245" s="97"/>
      <c r="GI245" s="97"/>
      <c r="GJ245" s="97"/>
      <c r="GK245" s="97"/>
      <c r="GL245" s="97"/>
      <c r="GM245" s="97"/>
      <c r="GN245" s="97"/>
      <c r="GO245" s="97"/>
      <c r="GP245" s="97"/>
      <c r="GQ245" s="97"/>
      <c r="GR245" s="97"/>
      <c r="GS245" s="97"/>
      <c r="GT245" s="97"/>
      <c r="GU245" s="97"/>
      <c r="GV245" s="97"/>
      <c r="GW245" s="97"/>
      <c r="GX245" s="97"/>
      <c r="GY245" s="97"/>
      <c r="GZ245" s="97"/>
      <c r="HA245" s="97"/>
      <c r="HB245" s="97"/>
      <c r="HC245" s="97"/>
      <c r="HD245" s="97"/>
      <c r="HE245" s="97"/>
      <c r="HF245" s="97"/>
      <c r="HG245" s="97"/>
      <c r="HH245" s="97"/>
      <c r="HI245" s="97"/>
      <c r="HJ245" s="97"/>
      <c r="HK245" s="97"/>
      <c r="HL245" s="97"/>
      <c r="HM245" s="97"/>
      <c r="HN245" s="97"/>
      <c r="HO245" s="97"/>
      <c r="HP245" s="97"/>
      <c r="HQ245" s="97"/>
      <c r="HR245" s="97"/>
      <c r="HS245" s="97"/>
      <c r="HT245" s="97"/>
      <c r="HU245" s="97"/>
      <c r="HV245" s="97"/>
      <c r="HW245" s="97"/>
      <c r="HX245" s="97"/>
      <c r="HY245" s="97"/>
      <c r="HZ245" s="97"/>
      <c r="IA245" s="97"/>
    </row>
    <row r="246" spans="1:235" s="107" customFormat="1" ht="15" customHeight="1" x14ac:dyDescent="0.25">
      <c r="A246" s="315"/>
      <c r="B246" s="316"/>
      <c r="C246" s="317" t="s">
        <v>418</v>
      </c>
      <c r="D246" s="318"/>
      <c r="E246" s="319"/>
      <c r="F246" s="258">
        <v>15</v>
      </c>
      <c r="G246" s="285"/>
      <c r="H246" s="258">
        <v>15</v>
      </c>
      <c r="I246" s="285"/>
      <c r="J246" s="251">
        <v>0</v>
      </c>
      <c r="K246" s="304"/>
      <c r="L246" s="255">
        <f t="shared" si="55"/>
        <v>0</v>
      </c>
      <c r="M246" s="256"/>
      <c r="N246" s="98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  <c r="AV246" s="97"/>
      <c r="AW246" s="97"/>
      <c r="AX246" s="97"/>
      <c r="AY246" s="97"/>
      <c r="AZ246" s="97"/>
      <c r="BA246" s="97"/>
      <c r="BB246" s="97"/>
      <c r="BC246" s="97"/>
      <c r="BD246" s="97"/>
      <c r="BE246" s="97"/>
      <c r="BF246" s="97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7"/>
      <c r="BS246" s="97"/>
      <c r="BT246" s="97"/>
      <c r="BU246" s="97"/>
      <c r="BV246" s="97"/>
      <c r="BW246" s="97"/>
      <c r="BX246" s="97"/>
      <c r="BY246" s="97"/>
      <c r="BZ246" s="97"/>
      <c r="CA246" s="97"/>
      <c r="CB246" s="97"/>
      <c r="CC246" s="97"/>
      <c r="CD246" s="97"/>
      <c r="CE246" s="97"/>
      <c r="CF246" s="97"/>
      <c r="CG246" s="97"/>
      <c r="CH246" s="97"/>
      <c r="CI246" s="97"/>
      <c r="CJ246" s="97"/>
      <c r="CK246" s="97"/>
      <c r="CL246" s="97"/>
      <c r="CM246" s="97"/>
      <c r="CN246" s="97"/>
      <c r="CO246" s="97"/>
      <c r="CP246" s="97"/>
      <c r="CQ246" s="97"/>
      <c r="CR246" s="97"/>
      <c r="CS246" s="97"/>
      <c r="CT246" s="97"/>
      <c r="CU246" s="97"/>
      <c r="CV246" s="97"/>
      <c r="CW246" s="97"/>
      <c r="CX246" s="97"/>
      <c r="CY246" s="97"/>
      <c r="CZ246" s="97"/>
      <c r="DA246" s="97"/>
      <c r="DB246" s="97"/>
      <c r="DC246" s="97"/>
      <c r="DD246" s="97"/>
      <c r="DE246" s="97"/>
      <c r="DF246" s="97"/>
      <c r="DG246" s="97"/>
      <c r="DH246" s="97"/>
      <c r="DI246" s="97"/>
      <c r="DJ246" s="97"/>
      <c r="DK246" s="97"/>
      <c r="DL246" s="97"/>
      <c r="DM246" s="97"/>
      <c r="DN246" s="97"/>
      <c r="DO246" s="97"/>
      <c r="DP246" s="97"/>
      <c r="DQ246" s="97"/>
      <c r="DR246" s="97"/>
      <c r="DS246" s="97"/>
      <c r="DT246" s="97"/>
      <c r="DU246" s="97"/>
      <c r="DV246" s="97"/>
      <c r="DW246" s="97"/>
      <c r="DX246" s="97"/>
      <c r="DY246" s="97"/>
      <c r="DZ246" s="97"/>
      <c r="EA246" s="97"/>
      <c r="EB246" s="97"/>
      <c r="EC246" s="97"/>
      <c r="ED246" s="97"/>
      <c r="EE246" s="97"/>
      <c r="EF246" s="97"/>
      <c r="EG246" s="97"/>
      <c r="EH246" s="97"/>
      <c r="EI246" s="97"/>
      <c r="EJ246" s="97"/>
      <c r="EK246" s="97"/>
      <c r="EL246" s="97"/>
      <c r="EM246" s="97"/>
      <c r="EN246" s="97"/>
      <c r="EO246" s="97"/>
      <c r="EP246" s="97"/>
      <c r="EQ246" s="97"/>
      <c r="ER246" s="97"/>
      <c r="ES246" s="97"/>
      <c r="ET246" s="97"/>
      <c r="EU246" s="97"/>
      <c r="EV246" s="97"/>
      <c r="EW246" s="97"/>
      <c r="EX246" s="97"/>
      <c r="EY246" s="97"/>
      <c r="EZ246" s="97"/>
      <c r="FA246" s="97"/>
      <c r="FB246" s="97"/>
      <c r="FC246" s="97"/>
      <c r="FD246" s="97"/>
      <c r="FE246" s="97"/>
      <c r="FF246" s="97"/>
      <c r="FG246" s="97"/>
      <c r="FH246" s="97"/>
      <c r="FI246" s="97"/>
      <c r="FJ246" s="97"/>
      <c r="FK246" s="97"/>
      <c r="FL246" s="97"/>
      <c r="FM246" s="97"/>
      <c r="FN246" s="97"/>
      <c r="FO246" s="97"/>
      <c r="FP246" s="97"/>
      <c r="FQ246" s="97"/>
      <c r="FR246" s="97"/>
      <c r="FS246" s="97"/>
      <c r="FT246" s="97"/>
      <c r="FU246" s="97"/>
      <c r="FV246" s="97"/>
      <c r="FW246" s="97"/>
      <c r="FX246" s="97"/>
      <c r="FY246" s="97"/>
      <c r="FZ246" s="97"/>
      <c r="GA246" s="97"/>
      <c r="GB246" s="97"/>
      <c r="GC246" s="97"/>
      <c r="GD246" s="97"/>
      <c r="GE246" s="97"/>
      <c r="GF246" s="97"/>
      <c r="GG246" s="97"/>
      <c r="GH246" s="97"/>
      <c r="GI246" s="97"/>
      <c r="GJ246" s="97"/>
      <c r="GK246" s="97"/>
      <c r="GL246" s="97"/>
      <c r="GM246" s="97"/>
      <c r="GN246" s="97"/>
      <c r="GO246" s="97"/>
      <c r="GP246" s="97"/>
      <c r="GQ246" s="97"/>
      <c r="GR246" s="97"/>
      <c r="GS246" s="97"/>
      <c r="GT246" s="97"/>
      <c r="GU246" s="97"/>
      <c r="GV246" s="97"/>
      <c r="GW246" s="97"/>
      <c r="GX246" s="97"/>
      <c r="GY246" s="97"/>
      <c r="GZ246" s="97"/>
      <c r="HA246" s="97"/>
      <c r="HB246" s="97"/>
      <c r="HC246" s="97"/>
      <c r="HD246" s="97"/>
      <c r="HE246" s="97"/>
      <c r="HF246" s="97"/>
      <c r="HG246" s="97"/>
      <c r="HH246" s="97"/>
      <c r="HI246" s="97"/>
      <c r="HJ246" s="97"/>
      <c r="HK246" s="97"/>
      <c r="HL246" s="97"/>
      <c r="HM246" s="97"/>
      <c r="HN246" s="97"/>
      <c r="HO246" s="97"/>
      <c r="HP246" s="97"/>
      <c r="HQ246" s="97"/>
      <c r="HR246" s="97"/>
      <c r="HS246" s="97"/>
      <c r="HT246" s="97"/>
      <c r="HU246" s="97"/>
      <c r="HV246" s="97"/>
      <c r="HW246" s="97"/>
      <c r="HX246" s="97"/>
      <c r="HY246" s="97"/>
      <c r="HZ246" s="97"/>
      <c r="IA246" s="97"/>
    </row>
    <row r="247" spans="1:235" s="107" customFormat="1" ht="13.5" x14ac:dyDescent="0.25">
      <c r="A247" s="185"/>
      <c r="B247" s="185"/>
      <c r="C247" s="257" t="s">
        <v>116</v>
      </c>
      <c r="D247" s="257"/>
      <c r="E247" s="257"/>
      <c r="F247" s="258">
        <f>F243+F245</f>
        <v>61</v>
      </c>
      <c r="G247" s="259"/>
      <c r="H247" s="258">
        <f>H243+H245</f>
        <v>61</v>
      </c>
      <c r="I247" s="285"/>
      <c r="J247" s="258">
        <f>J243+J242</f>
        <v>23.29</v>
      </c>
      <c r="K247" s="285"/>
      <c r="L247" s="262">
        <f t="shared" si="54"/>
        <v>0.38180327868852459</v>
      </c>
      <c r="M247" s="263"/>
      <c r="N247" s="99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  <c r="AV247" s="97"/>
      <c r="AW247" s="97"/>
      <c r="AX247" s="97"/>
      <c r="AY247" s="97"/>
      <c r="AZ247" s="97"/>
      <c r="BA247" s="97"/>
      <c r="BB247" s="97"/>
      <c r="BC247" s="97"/>
      <c r="BD247" s="97"/>
      <c r="BE247" s="97"/>
      <c r="BF247" s="97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7"/>
      <c r="BS247" s="97"/>
      <c r="BT247" s="97"/>
      <c r="BU247" s="97"/>
      <c r="BV247" s="97"/>
      <c r="BW247" s="97"/>
      <c r="BX247" s="97"/>
      <c r="BY247" s="97"/>
      <c r="BZ247" s="97"/>
      <c r="CA247" s="97"/>
      <c r="CB247" s="97"/>
      <c r="CC247" s="97"/>
      <c r="CD247" s="97"/>
      <c r="CE247" s="97"/>
      <c r="CF247" s="97"/>
      <c r="CG247" s="97"/>
      <c r="CH247" s="97"/>
      <c r="CI247" s="97"/>
      <c r="CJ247" s="97"/>
      <c r="CK247" s="97"/>
      <c r="CL247" s="97"/>
      <c r="CM247" s="97"/>
      <c r="CN247" s="97"/>
      <c r="CO247" s="97"/>
      <c r="CP247" s="97"/>
      <c r="CQ247" s="97"/>
      <c r="CR247" s="97"/>
      <c r="CS247" s="97"/>
      <c r="CT247" s="97"/>
      <c r="CU247" s="97"/>
      <c r="CV247" s="97"/>
      <c r="CW247" s="97"/>
      <c r="CX247" s="97"/>
      <c r="CY247" s="97"/>
      <c r="CZ247" s="97"/>
      <c r="DA247" s="97"/>
      <c r="DB247" s="97"/>
      <c r="DC247" s="97"/>
      <c r="DD247" s="97"/>
      <c r="DE247" s="97"/>
      <c r="DF247" s="97"/>
      <c r="DG247" s="97"/>
      <c r="DH247" s="97"/>
      <c r="DI247" s="97"/>
      <c r="DJ247" s="97"/>
      <c r="DK247" s="97"/>
      <c r="DL247" s="97"/>
      <c r="DM247" s="97"/>
      <c r="DN247" s="97"/>
      <c r="DO247" s="97"/>
      <c r="DP247" s="97"/>
      <c r="DQ247" s="97"/>
      <c r="DR247" s="97"/>
      <c r="DS247" s="97"/>
      <c r="DT247" s="97"/>
      <c r="DU247" s="97"/>
      <c r="DV247" s="97"/>
      <c r="DW247" s="97"/>
      <c r="DX247" s="97"/>
      <c r="DY247" s="97"/>
      <c r="DZ247" s="97"/>
      <c r="EA247" s="97"/>
      <c r="EB247" s="97"/>
      <c r="EC247" s="97"/>
      <c r="ED247" s="97"/>
      <c r="EE247" s="97"/>
      <c r="EF247" s="97"/>
      <c r="EG247" s="97"/>
      <c r="EH247" s="97"/>
      <c r="EI247" s="97"/>
      <c r="EJ247" s="97"/>
      <c r="EK247" s="97"/>
      <c r="EL247" s="97"/>
      <c r="EM247" s="97"/>
      <c r="EN247" s="97"/>
      <c r="EO247" s="97"/>
      <c r="EP247" s="97"/>
      <c r="EQ247" s="97"/>
      <c r="ER247" s="97"/>
      <c r="ES247" s="97"/>
      <c r="ET247" s="97"/>
      <c r="EU247" s="97"/>
      <c r="EV247" s="97"/>
      <c r="EW247" s="97"/>
      <c r="EX247" s="97"/>
      <c r="EY247" s="97"/>
      <c r="EZ247" s="97"/>
      <c r="FA247" s="97"/>
      <c r="FB247" s="97"/>
      <c r="FC247" s="97"/>
      <c r="FD247" s="97"/>
      <c r="FE247" s="97"/>
      <c r="FF247" s="97"/>
      <c r="FG247" s="97"/>
      <c r="FH247" s="97"/>
      <c r="FI247" s="97"/>
      <c r="FJ247" s="97"/>
      <c r="FK247" s="97"/>
      <c r="FL247" s="97"/>
      <c r="FM247" s="97"/>
      <c r="FN247" s="97"/>
      <c r="FO247" s="97"/>
      <c r="FP247" s="97"/>
      <c r="FQ247" s="97"/>
      <c r="FR247" s="97"/>
      <c r="FS247" s="97"/>
      <c r="FT247" s="97"/>
      <c r="FU247" s="97"/>
      <c r="FV247" s="97"/>
      <c r="FW247" s="97"/>
      <c r="FX247" s="97"/>
      <c r="FY247" s="97"/>
      <c r="FZ247" s="97"/>
      <c r="GA247" s="97"/>
      <c r="GB247" s="97"/>
      <c r="GC247" s="97"/>
      <c r="GD247" s="97"/>
      <c r="GE247" s="97"/>
      <c r="GF247" s="97"/>
      <c r="GG247" s="97"/>
      <c r="GH247" s="97"/>
      <c r="GI247" s="97"/>
      <c r="GJ247" s="97"/>
      <c r="GK247" s="97"/>
      <c r="GL247" s="97"/>
      <c r="GM247" s="97"/>
      <c r="GN247" s="97"/>
      <c r="GO247" s="97"/>
      <c r="GP247" s="97"/>
      <c r="GQ247" s="97"/>
      <c r="GR247" s="97"/>
      <c r="GS247" s="97"/>
      <c r="GT247" s="97"/>
      <c r="GU247" s="97"/>
      <c r="GV247" s="97"/>
      <c r="GW247" s="97"/>
      <c r="GX247" s="97"/>
      <c r="GY247" s="97"/>
      <c r="GZ247" s="97"/>
      <c r="HA247" s="97"/>
      <c r="HB247" s="97"/>
      <c r="HC247" s="97"/>
      <c r="HD247" s="97"/>
      <c r="HE247" s="97"/>
      <c r="HF247" s="97"/>
      <c r="HG247" s="97"/>
      <c r="HH247" s="97"/>
      <c r="HI247" s="97"/>
      <c r="HJ247" s="97"/>
      <c r="HK247" s="97"/>
      <c r="HL247" s="97"/>
      <c r="HM247" s="97"/>
      <c r="HN247" s="97"/>
      <c r="HO247" s="97"/>
      <c r="HP247" s="97"/>
      <c r="HQ247" s="97"/>
      <c r="HR247" s="97"/>
      <c r="HS247" s="97"/>
      <c r="HT247" s="97"/>
      <c r="HU247" s="97"/>
      <c r="HV247" s="97"/>
      <c r="HW247" s="97"/>
      <c r="HX247" s="97"/>
      <c r="HY247" s="97"/>
      <c r="HZ247" s="97"/>
      <c r="IA247" s="97"/>
    </row>
    <row r="248" spans="1:235" s="107" customFormat="1" ht="13.5" x14ac:dyDescent="0.25">
      <c r="A248" s="189"/>
      <c r="B248" s="189"/>
      <c r="C248" s="257" t="s">
        <v>137</v>
      </c>
      <c r="D248" s="257"/>
      <c r="E248" s="257"/>
      <c r="F248" s="258">
        <f>F240+F247</f>
        <v>61</v>
      </c>
      <c r="G248" s="259"/>
      <c r="H248" s="258">
        <f>H240+H247</f>
        <v>61</v>
      </c>
      <c r="I248" s="259"/>
      <c r="J248" s="258">
        <f t="shared" ref="J248" si="56">J240+J247</f>
        <v>23.29</v>
      </c>
      <c r="K248" s="259"/>
      <c r="L248" s="262">
        <f t="shared" si="54"/>
        <v>0.38180327868852459</v>
      </c>
      <c r="M248" s="263"/>
      <c r="N248" s="99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  <c r="AV248" s="97"/>
      <c r="AW248" s="97"/>
      <c r="AX248" s="97"/>
      <c r="AY248" s="97"/>
      <c r="AZ248" s="97"/>
      <c r="BA248" s="97"/>
      <c r="BB248" s="97"/>
      <c r="BC248" s="97"/>
      <c r="BD248" s="97"/>
      <c r="BE248" s="97"/>
      <c r="BF248" s="97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7"/>
      <c r="BS248" s="97"/>
      <c r="BT248" s="97"/>
      <c r="BU248" s="97"/>
      <c r="BV248" s="97"/>
      <c r="BW248" s="97"/>
      <c r="BX248" s="97"/>
      <c r="BY248" s="97"/>
      <c r="BZ248" s="97"/>
      <c r="CA248" s="97"/>
      <c r="CB248" s="97"/>
      <c r="CC248" s="97"/>
      <c r="CD248" s="97"/>
      <c r="CE248" s="97"/>
      <c r="CF248" s="97"/>
      <c r="CG248" s="97"/>
      <c r="CH248" s="97"/>
      <c r="CI248" s="97"/>
      <c r="CJ248" s="97"/>
      <c r="CK248" s="97"/>
      <c r="CL248" s="97"/>
      <c r="CM248" s="97"/>
      <c r="CN248" s="97"/>
      <c r="CO248" s="97"/>
      <c r="CP248" s="97"/>
      <c r="CQ248" s="97"/>
      <c r="CR248" s="97"/>
      <c r="CS248" s="97"/>
      <c r="CT248" s="97"/>
      <c r="CU248" s="97"/>
      <c r="CV248" s="97"/>
      <c r="CW248" s="97"/>
      <c r="CX248" s="97"/>
      <c r="CY248" s="97"/>
      <c r="CZ248" s="97"/>
      <c r="DA248" s="97"/>
      <c r="DB248" s="97"/>
      <c r="DC248" s="97"/>
      <c r="DD248" s="97"/>
      <c r="DE248" s="97"/>
      <c r="DF248" s="97"/>
      <c r="DG248" s="97"/>
      <c r="DH248" s="97"/>
      <c r="DI248" s="97"/>
      <c r="DJ248" s="97"/>
      <c r="DK248" s="97"/>
      <c r="DL248" s="97"/>
      <c r="DM248" s="97"/>
      <c r="DN248" s="97"/>
      <c r="DO248" s="97"/>
      <c r="DP248" s="97"/>
      <c r="DQ248" s="97"/>
      <c r="DR248" s="97"/>
      <c r="DS248" s="97"/>
      <c r="DT248" s="97"/>
      <c r="DU248" s="97"/>
      <c r="DV248" s="97"/>
      <c r="DW248" s="97"/>
      <c r="DX248" s="97"/>
      <c r="DY248" s="97"/>
      <c r="DZ248" s="97"/>
      <c r="EA248" s="97"/>
      <c r="EB248" s="97"/>
      <c r="EC248" s="97"/>
      <c r="ED248" s="97"/>
      <c r="EE248" s="97"/>
      <c r="EF248" s="97"/>
      <c r="EG248" s="97"/>
      <c r="EH248" s="97"/>
      <c r="EI248" s="97"/>
      <c r="EJ248" s="97"/>
      <c r="EK248" s="97"/>
      <c r="EL248" s="97"/>
      <c r="EM248" s="97"/>
      <c r="EN248" s="97"/>
      <c r="EO248" s="97"/>
      <c r="EP248" s="97"/>
      <c r="EQ248" s="97"/>
      <c r="ER248" s="97"/>
      <c r="ES248" s="97"/>
      <c r="ET248" s="97"/>
      <c r="EU248" s="97"/>
      <c r="EV248" s="97"/>
      <c r="EW248" s="97"/>
      <c r="EX248" s="97"/>
      <c r="EY248" s="97"/>
      <c r="EZ248" s="97"/>
      <c r="FA248" s="97"/>
      <c r="FB248" s="97"/>
      <c r="FC248" s="97"/>
      <c r="FD248" s="97"/>
      <c r="FE248" s="97"/>
      <c r="FF248" s="97"/>
      <c r="FG248" s="97"/>
      <c r="FH248" s="97"/>
      <c r="FI248" s="97"/>
      <c r="FJ248" s="97"/>
      <c r="FK248" s="97"/>
      <c r="FL248" s="97"/>
      <c r="FM248" s="97"/>
      <c r="FN248" s="97"/>
      <c r="FO248" s="97"/>
      <c r="FP248" s="97"/>
      <c r="FQ248" s="97"/>
      <c r="FR248" s="97"/>
      <c r="FS248" s="97"/>
      <c r="FT248" s="97"/>
      <c r="FU248" s="97"/>
      <c r="FV248" s="97"/>
      <c r="FW248" s="97"/>
      <c r="FX248" s="97"/>
      <c r="FY248" s="97"/>
      <c r="FZ248" s="97"/>
      <c r="GA248" s="97"/>
      <c r="GB248" s="97"/>
      <c r="GC248" s="97"/>
      <c r="GD248" s="97"/>
      <c r="GE248" s="97"/>
      <c r="GF248" s="97"/>
      <c r="GG248" s="97"/>
      <c r="GH248" s="97"/>
      <c r="GI248" s="97"/>
      <c r="GJ248" s="97"/>
      <c r="GK248" s="97"/>
      <c r="GL248" s="97"/>
      <c r="GM248" s="97"/>
      <c r="GN248" s="97"/>
      <c r="GO248" s="97"/>
      <c r="GP248" s="97"/>
      <c r="GQ248" s="97"/>
      <c r="GR248" s="97"/>
      <c r="GS248" s="97"/>
      <c r="GT248" s="97"/>
      <c r="GU248" s="97"/>
      <c r="GV248" s="97"/>
      <c r="GW248" s="97"/>
      <c r="GX248" s="97"/>
      <c r="GY248" s="97"/>
      <c r="GZ248" s="97"/>
      <c r="HA248" s="97"/>
      <c r="HB248" s="97"/>
      <c r="HC248" s="97"/>
      <c r="HD248" s="97"/>
      <c r="HE248" s="97"/>
      <c r="HF248" s="97"/>
      <c r="HG248" s="97"/>
      <c r="HH248" s="97"/>
      <c r="HI248" s="97"/>
      <c r="HJ248" s="97"/>
      <c r="HK248" s="97"/>
      <c r="HL248" s="97"/>
      <c r="HM248" s="97"/>
      <c r="HN248" s="97"/>
      <c r="HO248" s="97"/>
      <c r="HP248" s="97"/>
      <c r="HQ248" s="97"/>
      <c r="HR248" s="97"/>
      <c r="HS248" s="97"/>
      <c r="HT248" s="97"/>
      <c r="HU248" s="97"/>
      <c r="HV248" s="97"/>
      <c r="HW248" s="97"/>
      <c r="HX248" s="97"/>
      <c r="HY248" s="97"/>
      <c r="HZ248" s="97"/>
      <c r="IA248" s="97"/>
    </row>
    <row r="249" spans="1:235" s="107" customFormat="1" ht="13.5" customHeight="1" x14ac:dyDescent="0.25">
      <c r="A249" s="189"/>
      <c r="B249" s="189"/>
      <c r="C249" s="257" t="s">
        <v>138</v>
      </c>
      <c r="D249" s="257"/>
      <c r="E249" s="257"/>
      <c r="F249" s="258">
        <f>F248</f>
        <v>61</v>
      </c>
      <c r="G249" s="259"/>
      <c r="H249" s="258">
        <f>H248</f>
        <v>61</v>
      </c>
      <c r="I249" s="259"/>
      <c r="J249" s="260">
        <f>J248</f>
        <v>23.29</v>
      </c>
      <c r="K249" s="261"/>
      <c r="L249" s="262">
        <f t="shared" si="54"/>
        <v>0.38180327868852459</v>
      </c>
      <c r="M249" s="263"/>
      <c r="N249" s="99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  <c r="AV249" s="97"/>
      <c r="AW249" s="97"/>
      <c r="AX249" s="97"/>
      <c r="AY249" s="97"/>
      <c r="AZ249" s="97"/>
      <c r="BA249" s="97"/>
      <c r="BB249" s="97"/>
      <c r="BC249" s="97"/>
      <c r="BD249" s="97"/>
      <c r="BE249" s="97"/>
      <c r="BF249" s="97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7"/>
      <c r="BS249" s="97"/>
      <c r="BT249" s="97"/>
      <c r="BU249" s="97"/>
      <c r="BV249" s="97"/>
      <c r="BW249" s="97"/>
      <c r="BX249" s="97"/>
      <c r="BY249" s="97"/>
      <c r="BZ249" s="97"/>
      <c r="CA249" s="97"/>
      <c r="CB249" s="97"/>
      <c r="CC249" s="97"/>
      <c r="CD249" s="97"/>
      <c r="CE249" s="97"/>
      <c r="CF249" s="97"/>
      <c r="CG249" s="97"/>
      <c r="CH249" s="97"/>
      <c r="CI249" s="97"/>
      <c r="CJ249" s="97"/>
      <c r="CK249" s="97"/>
      <c r="CL249" s="97"/>
      <c r="CM249" s="97"/>
      <c r="CN249" s="97"/>
      <c r="CO249" s="97"/>
      <c r="CP249" s="97"/>
      <c r="CQ249" s="97"/>
      <c r="CR249" s="97"/>
      <c r="CS249" s="97"/>
      <c r="CT249" s="97"/>
      <c r="CU249" s="97"/>
      <c r="CV249" s="97"/>
      <c r="CW249" s="97"/>
      <c r="CX249" s="97"/>
      <c r="CY249" s="97"/>
      <c r="CZ249" s="97"/>
      <c r="DA249" s="97"/>
      <c r="DB249" s="97"/>
      <c r="DC249" s="97"/>
      <c r="DD249" s="97"/>
      <c r="DE249" s="97"/>
      <c r="DF249" s="97"/>
      <c r="DG249" s="97"/>
      <c r="DH249" s="97"/>
      <c r="DI249" s="97"/>
      <c r="DJ249" s="97"/>
      <c r="DK249" s="97"/>
      <c r="DL249" s="97"/>
      <c r="DM249" s="97"/>
      <c r="DN249" s="97"/>
      <c r="DO249" s="97"/>
      <c r="DP249" s="97"/>
      <c r="DQ249" s="97"/>
      <c r="DR249" s="97"/>
      <c r="DS249" s="97"/>
      <c r="DT249" s="97"/>
      <c r="DU249" s="97"/>
      <c r="DV249" s="97"/>
      <c r="DW249" s="97"/>
      <c r="DX249" s="97"/>
      <c r="DY249" s="97"/>
      <c r="DZ249" s="97"/>
      <c r="EA249" s="97"/>
      <c r="EB249" s="97"/>
      <c r="EC249" s="97"/>
      <c r="ED249" s="97"/>
      <c r="EE249" s="97"/>
      <c r="EF249" s="97"/>
      <c r="EG249" s="97"/>
      <c r="EH249" s="97"/>
      <c r="EI249" s="97"/>
      <c r="EJ249" s="97"/>
      <c r="EK249" s="97"/>
      <c r="EL249" s="97"/>
      <c r="EM249" s="97"/>
      <c r="EN249" s="97"/>
      <c r="EO249" s="97"/>
      <c r="EP249" s="97"/>
      <c r="EQ249" s="97"/>
      <c r="ER249" s="97"/>
      <c r="ES249" s="97"/>
      <c r="ET249" s="97"/>
      <c r="EU249" s="97"/>
      <c r="EV249" s="97"/>
      <c r="EW249" s="97"/>
      <c r="EX249" s="97"/>
      <c r="EY249" s="97"/>
      <c r="EZ249" s="97"/>
      <c r="FA249" s="97"/>
      <c r="FB249" s="97"/>
      <c r="FC249" s="97"/>
      <c r="FD249" s="97"/>
      <c r="FE249" s="97"/>
      <c r="FF249" s="97"/>
      <c r="FG249" s="97"/>
      <c r="FH249" s="97"/>
      <c r="FI249" s="97"/>
      <c r="FJ249" s="97"/>
      <c r="FK249" s="97"/>
      <c r="FL249" s="97"/>
      <c r="FM249" s="97"/>
      <c r="FN249" s="97"/>
      <c r="FO249" s="97"/>
      <c r="FP249" s="97"/>
      <c r="FQ249" s="97"/>
      <c r="FR249" s="97"/>
      <c r="FS249" s="97"/>
      <c r="FT249" s="97"/>
      <c r="FU249" s="97"/>
      <c r="FV249" s="97"/>
      <c r="FW249" s="97"/>
      <c r="FX249" s="97"/>
      <c r="FY249" s="97"/>
      <c r="FZ249" s="97"/>
      <c r="GA249" s="97"/>
      <c r="GB249" s="97"/>
      <c r="GC249" s="97"/>
      <c r="GD249" s="97"/>
      <c r="GE249" s="97"/>
      <c r="GF249" s="97"/>
      <c r="GG249" s="97"/>
      <c r="GH249" s="97"/>
      <c r="GI249" s="97"/>
      <c r="GJ249" s="97"/>
      <c r="GK249" s="97"/>
      <c r="GL249" s="97"/>
      <c r="GM249" s="97"/>
      <c r="GN249" s="97"/>
      <c r="GO249" s="97"/>
      <c r="GP249" s="97"/>
      <c r="GQ249" s="97"/>
      <c r="GR249" s="97"/>
      <c r="GS249" s="97"/>
      <c r="GT249" s="97"/>
      <c r="GU249" s="97"/>
      <c r="GV249" s="97"/>
      <c r="GW249" s="97"/>
      <c r="GX249" s="97"/>
      <c r="GY249" s="97"/>
      <c r="GZ249" s="97"/>
      <c r="HA249" s="97"/>
      <c r="HB249" s="97"/>
      <c r="HC249" s="97"/>
      <c r="HD249" s="97"/>
      <c r="HE249" s="97"/>
      <c r="HF249" s="97"/>
      <c r="HG249" s="97"/>
      <c r="HH249" s="97"/>
      <c r="HI249" s="97"/>
      <c r="HJ249" s="97"/>
      <c r="HK249" s="97"/>
      <c r="HL249" s="97"/>
      <c r="HM249" s="97"/>
      <c r="HN249" s="97"/>
      <c r="HO249" s="97"/>
      <c r="HP249" s="97"/>
      <c r="HQ249" s="97"/>
      <c r="HR249" s="97"/>
      <c r="HS249" s="97"/>
      <c r="HT249" s="97"/>
      <c r="HU249" s="97"/>
      <c r="HV249" s="97"/>
      <c r="HW249" s="97"/>
      <c r="HX249" s="97"/>
      <c r="HY249" s="97"/>
      <c r="HZ249" s="97"/>
      <c r="IA249" s="97"/>
    </row>
    <row r="250" spans="1:235" ht="18" customHeight="1" x14ac:dyDescent="0.25">
      <c r="A250" s="181"/>
      <c r="B250" s="264" t="s">
        <v>350</v>
      </c>
      <c r="C250" s="265"/>
      <c r="D250" s="265"/>
      <c r="E250" s="265"/>
      <c r="F250" s="266">
        <f>F249</f>
        <v>61</v>
      </c>
      <c r="G250" s="266"/>
      <c r="H250" s="266">
        <f>H249</f>
        <v>61</v>
      </c>
      <c r="I250" s="266"/>
      <c r="J250" s="267">
        <f>J249</f>
        <v>23.29</v>
      </c>
      <c r="K250" s="267"/>
      <c r="L250" s="268">
        <f t="shared" si="54"/>
        <v>0.38180327868852459</v>
      </c>
      <c r="M250" s="268"/>
      <c r="N250" s="116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  <c r="AP250" s="94"/>
      <c r="AQ250" s="94"/>
      <c r="AR250" s="94"/>
      <c r="AS250" s="94"/>
      <c r="AT250" s="94"/>
      <c r="AU250" s="94"/>
      <c r="AV250" s="94"/>
      <c r="AW250" s="94"/>
      <c r="AX250" s="94"/>
      <c r="AY250" s="94"/>
      <c r="AZ250" s="94"/>
      <c r="BA250" s="94"/>
      <c r="BB250" s="94"/>
      <c r="BC250" s="94"/>
      <c r="BD250" s="94"/>
      <c r="BE250" s="94"/>
      <c r="BF250" s="94"/>
      <c r="BG250" s="94"/>
      <c r="BH250" s="94"/>
      <c r="BI250" s="94"/>
      <c r="BJ250" s="94"/>
      <c r="BK250" s="94"/>
      <c r="BL250" s="94"/>
      <c r="BM250" s="94"/>
      <c r="BN250" s="94"/>
      <c r="BO250" s="94"/>
      <c r="BP250" s="94"/>
      <c r="BQ250" s="94"/>
      <c r="BR250" s="94"/>
      <c r="BS250" s="94"/>
      <c r="BT250" s="94"/>
      <c r="BU250" s="94"/>
      <c r="BV250" s="94"/>
      <c r="BW250" s="94"/>
      <c r="BX250" s="94"/>
      <c r="BY250" s="94"/>
      <c r="BZ250" s="94"/>
      <c r="CA250" s="94"/>
      <c r="CB250" s="94"/>
      <c r="CC250" s="94"/>
      <c r="CD250" s="94"/>
      <c r="CE250" s="94"/>
      <c r="CF250" s="94"/>
      <c r="CG250" s="94"/>
      <c r="CH250" s="94"/>
      <c r="CI250" s="94"/>
      <c r="CJ250" s="94"/>
      <c r="CK250" s="94"/>
      <c r="CL250" s="94"/>
      <c r="CM250" s="94"/>
      <c r="CN250" s="94"/>
      <c r="CO250" s="94"/>
      <c r="CP250" s="94"/>
      <c r="CQ250" s="94"/>
      <c r="CR250" s="94"/>
      <c r="CS250" s="94"/>
      <c r="CT250" s="94"/>
      <c r="CU250" s="94"/>
      <c r="CV250" s="94"/>
      <c r="CW250" s="94"/>
      <c r="CX250" s="94"/>
      <c r="CY250" s="94"/>
      <c r="CZ250" s="94"/>
      <c r="DA250" s="94"/>
      <c r="DB250" s="94"/>
      <c r="DC250" s="94"/>
      <c r="DD250" s="94"/>
      <c r="DE250" s="94"/>
      <c r="DF250" s="94"/>
      <c r="DG250" s="94"/>
      <c r="DH250" s="94"/>
      <c r="DI250" s="94"/>
      <c r="DJ250" s="94"/>
      <c r="DK250" s="94"/>
      <c r="DL250" s="94"/>
      <c r="DM250" s="94"/>
      <c r="DN250" s="94"/>
      <c r="DO250" s="94"/>
      <c r="DP250" s="94"/>
      <c r="DQ250" s="94"/>
      <c r="DR250" s="94"/>
      <c r="DS250" s="94"/>
      <c r="DT250" s="94"/>
      <c r="DU250" s="94"/>
      <c r="DV250" s="94"/>
      <c r="DW250" s="94"/>
      <c r="DX250" s="94"/>
      <c r="DY250" s="94"/>
      <c r="DZ250" s="94"/>
      <c r="EA250" s="94"/>
      <c r="EB250" s="94"/>
      <c r="EC250" s="94"/>
      <c r="ED250" s="94"/>
      <c r="EE250" s="94"/>
      <c r="EF250" s="94"/>
      <c r="EG250" s="94"/>
      <c r="EH250" s="94"/>
      <c r="EI250" s="94"/>
      <c r="EJ250" s="94"/>
      <c r="EK250" s="94"/>
      <c r="EL250" s="94"/>
      <c r="EM250" s="94"/>
      <c r="EN250" s="94"/>
      <c r="EO250" s="94"/>
      <c r="EP250" s="94"/>
      <c r="EQ250" s="94"/>
      <c r="ER250" s="94"/>
      <c r="ES250" s="94"/>
      <c r="ET250" s="94"/>
      <c r="EU250" s="94"/>
      <c r="EV250" s="94"/>
      <c r="EW250" s="94"/>
      <c r="EX250" s="94"/>
      <c r="EY250" s="94"/>
      <c r="EZ250" s="94"/>
      <c r="FA250" s="94"/>
      <c r="FB250" s="94"/>
      <c r="FC250" s="94"/>
      <c r="FD250" s="94"/>
      <c r="FE250" s="94"/>
      <c r="FF250" s="94"/>
      <c r="FG250" s="94"/>
      <c r="FH250" s="94"/>
      <c r="FI250" s="94"/>
      <c r="FJ250" s="94"/>
      <c r="FK250" s="94"/>
      <c r="FL250" s="94"/>
      <c r="FM250" s="94"/>
      <c r="FN250" s="94"/>
      <c r="FO250" s="94"/>
      <c r="FP250" s="94"/>
      <c r="FQ250" s="94"/>
      <c r="FR250" s="94"/>
      <c r="FS250" s="94"/>
      <c r="FT250" s="94"/>
      <c r="FU250" s="94"/>
      <c r="FV250" s="94"/>
      <c r="FW250" s="94"/>
      <c r="FX250" s="94"/>
      <c r="FY250" s="94"/>
      <c r="FZ250" s="94"/>
      <c r="GA250" s="94"/>
      <c r="GB250" s="94"/>
      <c r="GC250" s="94"/>
      <c r="GD250" s="94"/>
      <c r="GE250" s="94"/>
      <c r="GF250" s="94"/>
      <c r="GG250" s="94"/>
      <c r="GH250" s="94"/>
      <c r="GI250" s="94"/>
      <c r="GJ250" s="94"/>
      <c r="GK250" s="94"/>
      <c r="GL250" s="94"/>
      <c r="GM250" s="94"/>
      <c r="GN250" s="94"/>
      <c r="GO250" s="94"/>
      <c r="GP250" s="94"/>
      <c r="GQ250" s="94"/>
      <c r="GR250" s="94"/>
      <c r="GS250" s="94"/>
      <c r="GT250" s="94"/>
      <c r="GU250" s="94"/>
      <c r="GV250" s="94"/>
      <c r="GW250" s="94"/>
      <c r="GX250" s="94"/>
      <c r="GY250" s="94"/>
      <c r="GZ250" s="94"/>
      <c r="HA250" s="94"/>
      <c r="HB250" s="94"/>
      <c r="HC250" s="94"/>
      <c r="HD250" s="94"/>
      <c r="HE250" s="94"/>
      <c r="HF250" s="94"/>
      <c r="HG250" s="94"/>
      <c r="HH250" s="94"/>
      <c r="HI250" s="94"/>
      <c r="HJ250" s="94"/>
      <c r="HK250" s="94"/>
      <c r="HL250" s="94"/>
      <c r="HM250" s="94"/>
      <c r="HN250" s="94"/>
      <c r="HO250" s="94"/>
      <c r="HP250" s="94"/>
      <c r="HQ250" s="94"/>
      <c r="HR250" s="94"/>
      <c r="HS250" s="94"/>
      <c r="HT250" s="94"/>
      <c r="HU250" s="94"/>
      <c r="HV250" s="94"/>
      <c r="HW250" s="94"/>
      <c r="HX250" s="94"/>
      <c r="HY250" s="94"/>
      <c r="HZ250" s="94"/>
      <c r="IA250" s="94"/>
    </row>
    <row r="251" spans="1:235" ht="18" customHeight="1" x14ac:dyDescent="0.25">
      <c r="A251" s="181"/>
      <c r="B251" s="269" t="s">
        <v>162</v>
      </c>
      <c r="C251" s="270"/>
      <c r="D251" s="270"/>
      <c r="E251" s="270"/>
      <c r="F251" s="271">
        <f t="shared" ref="F251" si="57">F250</f>
        <v>61</v>
      </c>
      <c r="G251" s="271"/>
      <c r="H251" s="271">
        <f t="shared" ref="H251" si="58">H250</f>
        <v>61</v>
      </c>
      <c r="I251" s="271"/>
      <c r="J251" s="272">
        <f t="shared" ref="J251" si="59">J250</f>
        <v>23.29</v>
      </c>
      <c r="K251" s="272"/>
      <c r="L251" s="273">
        <f t="shared" si="54"/>
        <v>0.38180327868852459</v>
      </c>
      <c r="M251" s="273"/>
      <c r="N251" s="116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  <c r="AS251" s="94"/>
      <c r="AT251" s="94"/>
      <c r="AU251" s="94"/>
      <c r="AV251" s="94"/>
      <c r="AW251" s="94"/>
      <c r="AX251" s="94"/>
      <c r="AY251" s="94"/>
      <c r="AZ251" s="94"/>
      <c r="BA251" s="94"/>
      <c r="BB251" s="94"/>
      <c r="BC251" s="94"/>
      <c r="BD251" s="94"/>
      <c r="BE251" s="94"/>
      <c r="BF251" s="94"/>
      <c r="BG251" s="94"/>
      <c r="BH251" s="94"/>
      <c r="BI251" s="94"/>
      <c r="BJ251" s="94"/>
      <c r="BK251" s="94"/>
      <c r="BL251" s="94"/>
      <c r="BM251" s="94"/>
      <c r="BN251" s="94"/>
      <c r="BO251" s="94"/>
      <c r="BP251" s="94"/>
      <c r="BQ251" s="94"/>
      <c r="BR251" s="94"/>
      <c r="BS251" s="94"/>
      <c r="BT251" s="94"/>
      <c r="BU251" s="94"/>
      <c r="BV251" s="94"/>
      <c r="BW251" s="94"/>
      <c r="BX251" s="94"/>
      <c r="BY251" s="94"/>
      <c r="BZ251" s="94"/>
      <c r="CA251" s="94"/>
      <c r="CB251" s="94"/>
      <c r="CC251" s="94"/>
      <c r="CD251" s="94"/>
      <c r="CE251" s="94"/>
      <c r="CF251" s="94"/>
      <c r="CG251" s="94"/>
      <c r="CH251" s="94"/>
      <c r="CI251" s="94"/>
      <c r="CJ251" s="94"/>
      <c r="CK251" s="94"/>
      <c r="CL251" s="94"/>
      <c r="CM251" s="94"/>
      <c r="CN251" s="94"/>
      <c r="CO251" s="94"/>
      <c r="CP251" s="94"/>
      <c r="CQ251" s="94"/>
      <c r="CR251" s="94"/>
      <c r="CS251" s="94"/>
      <c r="CT251" s="94"/>
      <c r="CU251" s="94"/>
      <c r="CV251" s="94"/>
      <c r="CW251" s="94"/>
      <c r="CX251" s="94"/>
      <c r="CY251" s="94"/>
      <c r="CZ251" s="94"/>
      <c r="DA251" s="94"/>
      <c r="DB251" s="94"/>
      <c r="DC251" s="94"/>
      <c r="DD251" s="94"/>
      <c r="DE251" s="94"/>
      <c r="DF251" s="94"/>
      <c r="DG251" s="94"/>
      <c r="DH251" s="94"/>
      <c r="DI251" s="94"/>
      <c r="DJ251" s="94"/>
      <c r="DK251" s="94"/>
      <c r="DL251" s="94"/>
      <c r="DM251" s="94"/>
      <c r="DN251" s="94"/>
      <c r="DO251" s="94"/>
      <c r="DP251" s="94"/>
      <c r="DQ251" s="94"/>
      <c r="DR251" s="94"/>
      <c r="DS251" s="94"/>
      <c r="DT251" s="94"/>
      <c r="DU251" s="94"/>
      <c r="DV251" s="94"/>
      <c r="DW251" s="94"/>
      <c r="DX251" s="94"/>
      <c r="DY251" s="94"/>
      <c r="DZ251" s="94"/>
      <c r="EA251" s="94"/>
      <c r="EB251" s="94"/>
      <c r="EC251" s="94"/>
      <c r="ED251" s="94"/>
      <c r="EE251" s="94"/>
      <c r="EF251" s="94"/>
      <c r="EG251" s="94"/>
      <c r="EH251" s="94"/>
      <c r="EI251" s="94"/>
      <c r="EJ251" s="94"/>
      <c r="EK251" s="94"/>
      <c r="EL251" s="94"/>
      <c r="EM251" s="94"/>
      <c r="EN251" s="94"/>
      <c r="EO251" s="94"/>
      <c r="EP251" s="94"/>
      <c r="EQ251" s="94"/>
      <c r="ER251" s="94"/>
      <c r="ES251" s="94"/>
      <c r="ET251" s="94"/>
      <c r="EU251" s="94"/>
      <c r="EV251" s="94"/>
      <c r="EW251" s="94"/>
      <c r="EX251" s="94"/>
      <c r="EY251" s="94"/>
      <c r="EZ251" s="94"/>
      <c r="FA251" s="94"/>
      <c r="FB251" s="94"/>
      <c r="FC251" s="94"/>
      <c r="FD251" s="94"/>
      <c r="FE251" s="94"/>
      <c r="FF251" s="94"/>
      <c r="FG251" s="94"/>
      <c r="FH251" s="94"/>
      <c r="FI251" s="94"/>
      <c r="FJ251" s="94"/>
      <c r="FK251" s="94"/>
      <c r="FL251" s="94"/>
      <c r="FM251" s="94"/>
      <c r="FN251" s="94"/>
      <c r="FO251" s="94"/>
      <c r="FP251" s="94"/>
      <c r="FQ251" s="94"/>
      <c r="FR251" s="94"/>
      <c r="FS251" s="94"/>
      <c r="FT251" s="94"/>
      <c r="FU251" s="94"/>
      <c r="FV251" s="94"/>
      <c r="FW251" s="94"/>
      <c r="FX251" s="94"/>
      <c r="FY251" s="94"/>
      <c r="FZ251" s="94"/>
      <c r="GA251" s="94"/>
      <c r="GB251" s="94"/>
      <c r="GC251" s="94"/>
      <c r="GD251" s="94"/>
      <c r="GE251" s="94"/>
      <c r="GF251" s="94"/>
      <c r="GG251" s="94"/>
      <c r="GH251" s="94"/>
      <c r="GI251" s="94"/>
      <c r="GJ251" s="94"/>
      <c r="GK251" s="94"/>
      <c r="GL251" s="94"/>
      <c r="GM251" s="94"/>
      <c r="GN251" s="94"/>
      <c r="GO251" s="94"/>
      <c r="GP251" s="94"/>
      <c r="GQ251" s="94"/>
      <c r="GR251" s="94"/>
      <c r="GS251" s="94"/>
      <c r="GT251" s="94"/>
      <c r="GU251" s="94"/>
      <c r="GV251" s="94"/>
      <c r="GW251" s="94"/>
      <c r="GX251" s="94"/>
      <c r="GY251" s="94"/>
      <c r="GZ251" s="94"/>
      <c r="HA251" s="94"/>
      <c r="HB251" s="94"/>
      <c r="HC251" s="94"/>
      <c r="HD251" s="94"/>
      <c r="HE251" s="94"/>
      <c r="HF251" s="94"/>
      <c r="HG251" s="94"/>
      <c r="HH251" s="94"/>
      <c r="HI251" s="94"/>
      <c r="HJ251" s="94"/>
      <c r="HK251" s="94"/>
      <c r="HL251" s="94"/>
      <c r="HM251" s="94"/>
      <c r="HN251" s="94"/>
      <c r="HO251" s="94"/>
      <c r="HP251" s="94"/>
      <c r="HQ251" s="94"/>
      <c r="HR251" s="94"/>
      <c r="HS251" s="94"/>
      <c r="HT251" s="94"/>
      <c r="HU251" s="94"/>
      <c r="HV251" s="94"/>
      <c r="HW251" s="94"/>
      <c r="HX251" s="94"/>
      <c r="HY251" s="94"/>
      <c r="HZ251" s="94"/>
      <c r="IA251" s="94"/>
    </row>
    <row r="252" spans="1:235" ht="18" customHeight="1" x14ac:dyDescent="0.25">
      <c r="A252" s="181"/>
      <c r="B252" s="275" t="s">
        <v>355</v>
      </c>
      <c r="C252" s="275"/>
      <c r="D252" s="275"/>
      <c r="E252" s="275"/>
      <c r="F252" s="276">
        <f>F250</f>
        <v>61</v>
      </c>
      <c r="G252" s="276"/>
      <c r="H252" s="276">
        <f>H250</f>
        <v>61</v>
      </c>
      <c r="I252" s="276"/>
      <c r="J252" s="276">
        <f t="shared" ref="J252" si="60">J250</f>
        <v>23.29</v>
      </c>
      <c r="K252" s="276"/>
      <c r="L252" s="278">
        <f t="shared" si="54"/>
        <v>0.38180327868852459</v>
      </c>
      <c r="M252" s="278"/>
      <c r="N252" s="116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94"/>
      <c r="AU252" s="94"/>
      <c r="AV252" s="94"/>
      <c r="AW252" s="94"/>
      <c r="AX252" s="94"/>
      <c r="AY252" s="94"/>
      <c r="AZ252" s="94"/>
      <c r="BA252" s="94"/>
      <c r="BB252" s="94"/>
      <c r="BC252" s="94"/>
      <c r="BD252" s="94"/>
      <c r="BE252" s="94"/>
      <c r="BF252" s="94"/>
      <c r="BG252" s="94"/>
      <c r="BH252" s="94"/>
      <c r="BI252" s="94"/>
      <c r="BJ252" s="94"/>
      <c r="BK252" s="94"/>
      <c r="BL252" s="94"/>
      <c r="BM252" s="94"/>
      <c r="BN252" s="94"/>
      <c r="BO252" s="94"/>
      <c r="BP252" s="94"/>
      <c r="BQ252" s="94"/>
      <c r="BR252" s="94"/>
      <c r="BS252" s="94"/>
      <c r="BT252" s="94"/>
      <c r="BU252" s="94"/>
      <c r="BV252" s="94"/>
      <c r="BW252" s="94"/>
      <c r="BX252" s="94"/>
      <c r="BY252" s="94"/>
      <c r="BZ252" s="94"/>
      <c r="CA252" s="94"/>
      <c r="CB252" s="94"/>
      <c r="CC252" s="94"/>
      <c r="CD252" s="94"/>
      <c r="CE252" s="94"/>
      <c r="CF252" s="94"/>
      <c r="CG252" s="94"/>
      <c r="CH252" s="94"/>
      <c r="CI252" s="94"/>
      <c r="CJ252" s="94"/>
      <c r="CK252" s="94"/>
      <c r="CL252" s="94"/>
      <c r="CM252" s="94"/>
      <c r="CN252" s="94"/>
      <c r="CO252" s="94"/>
      <c r="CP252" s="94"/>
      <c r="CQ252" s="94"/>
      <c r="CR252" s="94"/>
      <c r="CS252" s="94"/>
      <c r="CT252" s="94"/>
      <c r="CU252" s="94"/>
      <c r="CV252" s="94"/>
      <c r="CW252" s="94"/>
      <c r="CX252" s="94"/>
      <c r="CY252" s="94"/>
      <c r="CZ252" s="94"/>
      <c r="DA252" s="94"/>
      <c r="DB252" s="94"/>
      <c r="DC252" s="94"/>
      <c r="DD252" s="94"/>
      <c r="DE252" s="94"/>
      <c r="DF252" s="94"/>
      <c r="DG252" s="94"/>
      <c r="DH252" s="94"/>
      <c r="DI252" s="94"/>
      <c r="DJ252" s="94"/>
      <c r="DK252" s="94"/>
      <c r="DL252" s="94"/>
      <c r="DM252" s="94"/>
      <c r="DN252" s="94"/>
      <c r="DO252" s="94"/>
      <c r="DP252" s="94"/>
      <c r="DQ252" s="94"/>
      <c r="DR252" s="94"/>
      <c r="DS252" s="94"/>
      <c r="DT252" s="94"/>
      <c r="DU252" s="94"/>
      <c r="DV252" s="94"/>
      <c r="DW252" s="94"/>
      <c r="DX252" s="94"/>
      <c r="DY252" s="94"/>
      <c r="DZ252" s="94"/>
      <c r="EA252" s="94"/>
      <c r="EB252" s="94"/>
      <c r="EC252" s="94"/>
      <c r="ED252" s="94"/>
      <c r="EE252" s="94"/>
      <c r="EF252" s="94"/>
      <c r="EG252" s="94"/>
      <c r="EH252" s="94"/>
      <c r="EI252" s="94"/>
      <c r="EJ252" s="94"/>
      <c r="EK252" s="94"/>
      <c r="EL252" s="94"/>
      <c r="EM252" s="94"/>
      <c r="EN252" s="94"/>
      <c r="EO252" s="94"/>
      <c r="EP252" s="94"/>
      <c r="EQ252" s="94"/>
      <c r="ER252" s="94"/>
      <c r="ES252" s="94"/>
      <c r="ET252" s="94"/>
      <c r="EU252" s="94"/>
      <c r="EV252" s="94"/>
      <c r="EW252" s="94"/>
      <c r="EX252" s="94"/>
      <c r="EY252" s="94"/>
      <c r="EZ252" s="94"/>
      <c r="FA252" s="94"/>
      <c r="FB252" s="94"/>
      <c r="FC252" s="94"/>
      <c r="FD252" s="94"/>
      <c r="FE252" s="94"/>
      <c r="FF252" s="94"/>
      <c r="FG252" s="94"/>
      <c r="FH252" s="94"/>
      <c r="FI252" s="94"/>
      <c r="FJ252" s="94"/>
      <c r="FK252" s="94"/>
      <c r="FL252" s="94"/>
      <c r="FM252" s="94"/>
      <c r="FN252" s="94"/>
      <c r="FO252" s="94"/>
      <c r="FP252" s="94"/>
      <c r="FQ252" s="94"/>
      <c r="FR252" s="94"/>
      <c r="FS252" s="94"/>
      <c r="FT252" s="94"/>
      <c r="FU252" s="94"/>
      <c r="FV252" s="94"/>
      <c r="FW252" s="94"/>
      <c r="FX252" s="94"/>
      <c r="FY252" s="94"/>
      <c r="FZ252" s="94"/>
      <c r="GA252" s="94"/>
      <c r="GB252" s="94"/>
      <c r="GC252" s="94"/>
      <c r="GD252" s="94"/>
      <c r="GE252" s="94"/>
      <c r="GF252" s="94"/>
      <c r="GG252" s="94"/>
      <c r="GH252" s="94"/>
      <c r="GI252" s="94"/>
      <c r="GJ252" s="94"/>
      <c r="GK252" s="94"/>
      <c r="GL252" s="94"/>
      <c r="GM252" s="94"/>
      <c r="GN252" s="94"/>
      <c r="GO252" s="94"/>
      <c r="GP252" s="94"/>
      <c r="GQ252" s="94"/>
      <c r="GR252" s="94"/>
      <c r="GS252" s="94"/>
      <c r="GT252" s="94"/>
      <c r="GU252" s="94"/>
      <c r="GV252" s="94"/>
      <c r="GW252" s="94"/>
      <c r="GX252" s="94"/>
      <c r="GY252" s="94"/>
      <c r="GZ252" s="94"/>
      <c r="HA252" s="94"/>
      <c r="HB252" s="94"/>
      <c r="HC252" s="94"/>
      <c r="HD252" s="94"/>
      <c r="HE252" s="94"/>
      <c r="HF252" s="94"/>
      <c r="HG252" s="94"/>
      <c r="HH252" s="94"/>
      <c r="HI252" s="94"/>
      <c r="HJ252" s="94"/>
      <c r="HK252" s="94"/>
      <c r="HL252" s="94"/>
      <c r="HM252" s="94"/>
      <c r="HN252" s="94"/>
      <c r="HO252" s="94"/>
      <c r="HP252" s="94"/>
      <c r="HQ252" s="94"/>
      <c r="HR252" s="94"/>
      <c r="HS252" s="94"/>
      <c r="HT252" s="94"/>
      <c r="HU252" s="94"/>
      <c r="HV252" s="94"/>
      <c r="HW252" s="94"/>
      <c r="HX252" s="94"/>
      <c r="HY252" s="94"/>
      <c r="HZ252" s="94"/>
      <c r="IA252" s="94"/>
    </row>
    <row r="253" spans="1:235" s="199" customFormat="1" ht="18" customHeight="1" x14ac:dyDescent="0.25">
      <c r="A253" s="181"/>
      <c r="B253" s="244" t="s">
        <v>363</v>
      </c>
      <c r="C253" s="244"/>
      <c r="D253" s="244"/>
      <c r="E253" s="244"/>
      <c r="F253" s="245">
        <f>F211+F238+F252+F224</f>
        <v>18082</v>
      </c>
      <c r="G253" s="245"/>
      <c r="H253" s="245">
        <f>H211+H238+H252+H224</f>
        <v>18082</v>
      </c>
      <c r="I253" s="245"/>
      <c r="J253" s="245">
        <f t="shared" ref="J253" si="61">J211+J238+J252+J224</f>
        <v>10713.990000000002</v>
      </c>
      <c r="K253" s="245"/>
      <c r="L253" s="247">
        <f t="shared" ref="L253" si="62">J253/F253</f>
        <v>0.59252239796482697</v>
      </c>
      <c r="M253" s="247"/>
      <c r="N253" s="182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  <c r="AE253" s="180"/>
      <c r="AF253" s="180"/>
      <c r="AG253" s="180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0"/>
      <c r="AX253" s="180"/>
      <c r="AY253" s="180"/>
      <c r="AZ253" s="180"/>
      <c r="BA253" s="180"/>
      <c r="BB253" s="180"/>
      <c r="BC253" s="180"/>
      <c r="BD253" s="180"/>
      <c r="BE253" s="180"/>
      <c r="BF253" s="180"/>
      <c r="BG253" s="180"/>
      <c r="BH253" s="180"/>
      <c r="BI253" s="180"/>
      <c r="BJ253" s="180"/>
      <c r="BK253" s="180"/>
      <c r="BL253" s="180"/>
      <c r="BM253" s="180"/>
      <c r="BN253" s="180"/>
      <c r="BO253" s="180"/>
      <c r="BP253" s="180"/>
      <c r="BQ253" s="180"/>
      <c r="BR253" s="180"/>
      <c r="BS253" s="180"/>
      <c r="BT253" s="180"/>
      <c r="BU253" s="180"/>
      <c r="BV253" s="180"/>
      <c r="BW253" s="180"/>
      <c r="BX253" s="180"/>
      <c r="BY253" s="180"/>
      <c r="BZ253" s="180"/>
      <c r="CA253" s="180"/>
      <c r="CB253" s="180"/>
      <c r="CC253" s="180"/>
      <c r="CD253" s="180"/>
      <c r="CE253" s="180"/>
      <c r="CF253" s="180"/>
      <c r="CG253" s="180"/>
      <c r="CH253" s="180"/>
      <c r="CI253" s="180"/>
      <c r="CJ253" s="180"/>
      <c r="CK253" s="180"/>
      <c r="CL253" s="180"/>
      <c r="CM253" s="180"/>
      <c r="CN253" s="180"/>
      <c r="CO253" s="180"/>
      <c r="CP253" s="180"/>
      <c r="CQ253" s="180"/>
      <c r="CR253" s="180"/>
      <c r="CS253" s="180"/>
      <c r="CT253" s="180"/>
      <c r="CU253" s="180"/>
      <c r="CV253" s="180"/>
      <c r="CW253" s="180"/>
      <c r="CX253" s="180"/>
      <c r="CY253" s="180"/>
      <c r="CZ253" s="180"/>
      <c r="DA253" s="180"/>
      <c r="DB253" s="180"/>
      <c r="DC253" s="180"/>
      <c r="DD253" s="180"/>
      <c r="DE253" s="180"/>
      <c r="DF253" s="180"/>
      <c r="DG253" s="180"/>
      <c r="DH253" s="180"/>
      <c r="DI253" s="180"/>
      <c r="DJ253" s="180"/>
      <c r="DK253" s="180"/>
      <c r="DL253" s="180"/>
      <c r="DM253" s="180"/>
      <c r="DN253" s="180"/>
      <c r="DO253" s="180"/>
      <c r="DP253" s="180"/>
      <c r="DQ253" s="180"/>
      <c r="DR253" s="180"/>
      <c r="DS253" s="180"/>
      <c r="DT253" s="180"/>
      <c r="DU253" s="180"/>
      <c r="DV253" s="180"/>
      <c r="DW253" s="180"/>
      <c r="DX253" s="180"/>
      <c r="DY253" s="180"/>
      <c r="DZ253" s="180"/>
      <c r="EA253" s="180"/>
      <c r="EB253" s="180"/>
      <c r="EC253" s="180"/>
      <c r="ED253" s="180"/>
      <c r="EE253" s="180"/>
      <c r="EF253" s="180"/>
      <c r="EG253" s="180"/>
      <c r="EH253" s="180"/>
      <c r="EI253" s="180"/>
      <c r="EJ253" s="180"/>
      <c r="EK253" s="180"/>
      <c r="EL253" s="180"/>
      <c r="EM253" s="180"/>
      <c r="EN253" s="180"/>
      <c r="EO253" s="180"/>
      <c r="EP253" s="180"/>
      <c r="EQ253" s="180"/>
      <c r="ER253" s="180"/>
      <c r="ES253" s="180"/>
      <c r="ET253" s="180"/>
      <c r="EU253" s="180"/>
      <c r="EV253" s="180"/>
      <c r="EW253" s="180"/>
      <c r="EX253" s="180"/>
      <c r="EY253" s="180"/>
      <c r="EZ253" s="180"/>
      <c r="FA253" s="180"/>
      <c r="FB253" s="180"/>
      <c r="FC253" s="180"/>
      <c r="FD253" s="180"/>
      <c r="FE253" s="180"/>
      <c r="FF253" s="180"/>
      <c r="FG253" s="180"/>
      <c r="FH253" s="180"/>
      <c r="FI253" s="180"/>
      <c r="FJ253" s="180"/>
      <c r="FK253" s="180"/>
      <c r="FL253" s="180"/>
      <c r="FM253" s="180"/>
      <c r="FN253" s="180"/>
      <c r="FO253" s="180"/>
      <c r="FP253" s="180"/>
      <c r="FQ253" s="180"/>
      <c r="FR253" s="180"/>
      <c r="FS253" s="180"/>
      <c r="FT253" s="180"/>
      <c r="FU253" s="180"/>
      <c r="FV253" s="180"/>
      <c r="FW253" s="180"/>
      <c r="FX253" s="180"/>
      <c r="FY253" s="180"/>
      <c r="FZ253" s="180"/>
      <c r="GA253" s="180"/>
      <c r="GB253" s="180"/>
      <c r="GC253" s="180"/>
      <c r="GD253" s="180"/>
      <c r="GE253" s="180"/>
      <c r="GF253" s="180"/>
      <c r="GG253" s="180"/>
      <c r="GH253" s="180"/>
      <c r="GI253" s="180"/>
      <c r="GJ253" s="180"/>
      <c r="GK253" s="180"/>
      <c r="GL253" s="180"/>
      <c r="GM253" s="180"/>
      <c r="GN253" s="180"/>
      <c r="GO253" s="180"/>
      <c r="GP253" s="180"/>
      <c r="GQ253" s="180"/>
      <c r="GR253" s="180"/>
      <c r="GS253" s="180"/>
      <c r="GT253" s="180"/>
      <c r="GU253" s="180"/>
      <c r="GV253" s="180"/>
      <c r="GW253" s="180"/>
      <c r="GX253" s="180"/>
      <c r="GY253" s="180"/>
      <c r="GZ253" s="180"/>
      <c r="HA253" s="180"/>
      <c r="HB253" s="180"/>
      <c r="HC253" s="180"/>
      <c r="HD253" s="180"/>
      <c r="HE253" s="180"/>
      <c r="HF253" s="180"/>
      <c r="HG253" s="180"/>
      <c r="HH253" s="180"/>
      <c r="HI253" s="180"/>
      <c r="HJ253" s="180"/>
      <c r="HK253" s="180"/>
      <c r="HL253" s="180"/>
      <c r="HM253" s="180"/>
      <c r="HN253" s="180"/>
      <c r="HO253" s="180"/>
      <c r="HP253" s="180"/>
      <c r="HQ253" s="180"/>
      <c r="HR253" s="180"/>
      <c r="HS253" s="180"/>
      <c r="HT253" s="180"/>
      <c r="HU253" s="180"/>
      <c r="HV253" s="180"/>
      <c r="HW253" s="180"/>
      <c r="HX253" s="180"/>
      <c r="HY253" s="180"/>
      <c r="HZ253" s="180"/>
      <c r="IA253" s="180"/>
    </row>
    <row r="254" spans="1:235" ht="18" customHeight="1" x14ac:dyDescent="0.25">
      <c r="A254" s="129"/>
      <c r="B254" s="201"/>
      <c r="C254" s="201"/>
      <c r="D254" s="201"/>
      <c r="E254" s="201"/>
      <c r="F254" s="202"/>
      <c r="G254" s="202"/>
      <c r="H254" s="202"/>
      <c r="I254" s="202"/>
      <c r="J254" s="203"/>
      <c r="K254" s="203"/>
      <c r="L254" s="204"/>
      <c r="M254" s="204"/>
      <c r="N254" s="116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94"/>
      <c r="AU254" s="94"/>
      <c r="AV254" s="94"/>
      <c r="AW254" s="94"/>
      <c r="AX254" s="94"/>
      <c r="AY254" s="94"/>
      <c r="AZ254" s="94"/>
      <c r="BA254" s="94"/>
      <c r="BB254" s="94"/>
      <c r="BC254" s="94"/>
      <c r="BD254" s="94"/>
      <c r="BE254" s="94"/>
      <c r="BF254" s="94"/>
      <c r="BG254" s="94"/>
      <c r="BH254" s="94"/>
      <c r="BI254" s="94"/>
      <c r="BJ254" s="94"/>
      <c r="BK254" s="94"/>
      <c r="BL254" s="94"/>
      <c r="BM254" s="94"/>
      <c r="BN254" s="94"/>
      <c r="BO254" s="94"/>
      <c r="BP254" s="94"/>
      <c r="BQ254" s="94"/>
      <c r="BR254" s="94"/>
      <c r="BS254" s="94"/>
      <c r="BT254" s="94"/>
      <c r="BU254" s="94"/>
      <c r="BV254" s="94"/>
      <c r="BW254" s="94"/>
      <c r="BX254" s="94"/>
      <c r="BY254" s="94"/>
      <c r="BZ254" s="94"/>
      <c r="CA254" s="94"/>
      <c r="CB254" s="94"/>
      <c r="CC254" s="94"/>
      <c r="CD254" s="94"/>
      <c r="CE254" s="94"/>
      <c r="CF254" s="94"/>
      <c r="CG254" s="94"/>
      <c r="CH254" s="94"/>
      <c r="CI254" s="94"/>
      <c r="CJ254" s="94"/>
      <c r="CK254" s="94"/>
      <c r="CL254" s="94"/>
      <c r="CM254" s="94"/>
      <c r="CN254" s="94"/>
      <c r="CO254" s="94"/>
      <c r="CP254" s="94"/>
      <c r="CQ254" s="94"/>
      <c r="CR254" s="94"/>
      <c r="CS254" s="94"/>
      <c r="CT254" s="94"/>
      <c r="CU254" s="94"/>
      <c r="CV254" s="94"/>
      <c r="CW254" s="94"/>
      <c r="CX254" s="94"/>
      <c r="CY254" s="94"/>
      <c r="CZ254" s="94"/>
      <c r="DA254" s="94"/>
      <c r="DB254" s="94"/>
      <c r="DC254" s="94"/>
      <c r="DD254" s="94"/>
      <c r="DE254" s="94"/>
      <c r="DF254" s="94"/>
      <c r="DG254" s="94"/>
      <c r="DH254" s="94"/>
      <c r="DI254" s="94"/>
      <c r="DJ254" s="94"/>
      <c r="DK254" s="94"/>
      <c r="DL254" s="94"/>
      <c r="DM254" s="94"/>
      <c r="DN254" s="94"/>
      <c r="DO254" s="94"/>
      <c r="DP254" s="94"/>
      <c r="DQ254" s="94"/>
      <c r="DR254" s="94"/>
      <c r="DS254" s="94"/>
      <c r="DT254" s="94"/>
      <c r="DU254" s="94"/>
      <c r="DV254" s="94"/>
      <c r="DW254" s="94"/>
      <c r="DX254" s="94"/>
      <c r="DY254" s="94"/>
      <c r="DZ254" s="94"/>
      <c r="EA254" s="94"/>
      <c r="EB254" s="94"/>
      <c r="EC254" s="94"/>
      <c r="ED254" s="94"/>
      <c r="EE254" s="94"/>
      <c r="EF254" s="94"/>
      <c r="EG254" s="94"/>
      <c r="EH254" s="94"/>
      <c r="EI254" s="94"/>
      <c r="EJ254" s="94"/>
      <c r="EK254" s="94"/>
      <c r="EL254" s="94"/>
      <c r="EM254" s="94"/>
      <c r="EN254" s="94"/>
      <c r="EO254" s="94"/>
      <c r="EP254" s="94"/>
      <c r="EQ254" s="94"/>
      <c r="ER254" s="94"/>
      <c r="ES254" s="94"/>
      <c r="ET254" s="94"/>
      <c r="EU254" s="94"/>
      <c r="EV254" s="94"/>
      <c r="EW254" s="94"/>
      <c r="EX254" s="94"/>
      <c r="EY254" s="94"/>
      <c r="EZ254" s="94"/>
      <c r="FA254" s="94"/>
      <c r="FB254" s="94"/>
      <c r="FC254" s="94"/>
      <c r="FD254" s="94"/>
      <c r="FE254" s="94"/>
      <c r="FF254" s="94"/>
      <c r="FG254" s="94"/>
      <c r="FH254" s="94"/>
      <c r="FI254" s="94"/>
      <c r="FJ254" s="94"/>
      <c r="FK254" s="94"/>
      <c r="FL254" s="94"/>
      <c r="FM254" s="94"/>
      <c r="FN254" s="94"/>
      <c r="FO254" s="94"/>
      <c r="FP254" s="94"/>
      <c r="FQ254" s="94"/>
      <c r="FR254" s="94"/>
      <c r="FS254" s="94"/>
      <c r="FT254" s="94"/>
      <c r="FU254" s="94"/>
      <c r="FV254" s="94"/>
      <c r="FW254" s="94"/>
      <c r="FX254" s="94"/>
      <c r="FY254" s="94"/>
      <c r="FZ254" s="94"/>
      <c r="GA254" s="94"/>
      <c r="GB254" s="94"/>
      <c r="GC254" s="94"/>
      <c r="GD254" s="94"/>
      <c r="GE254" s="94"/>
      <c r="GF254" s="94"/>
      <c r="GG254" s="94"/>
      <c r="GH254" s="94"/>
      <c r="GI254" s="94"/>
      <c r="GJ254" s="94"/>
      <c r="GK254" s="94"/>
      <c r="GL254" s="94"/>
      <c r="GM254" s="94"/>
      <c r="GN254" s="94"/>
      <c r="GO254" s="94"/>
      <c r="GP254" s="94"/>
      <c r="GQ254" s="94"/>
      <c r="GR254" s="94"/>
      <c r="GS254" s="94"/>
      <c r="GT254" s="94"/>
      <c r="GU254" s="94"/>
      <c r="GV254" s="94"/>
      <c r="GW254" s="94"/>
      <c r="GX254" s="94"/>
      <c r="GY254" s="94"/>
      <c r="GZ254" s="94"/>
      <c r="HA254" s="94"/>
      <c r="HB254" s="94"/>
      <c r="HC254" s="94"/>
      <c r="HD254" s="94"/>
      <c r="HE254" s="94"/>
      <c r="HF254" s="94"/>
      <c r="HG254" s="94"/>
      <c r="HH254" s="94"/>
      <c r="HI254" s="94"/>
      <c r="HJ254" s="94"/>
      <c r="HK254" s="94"/>
      <c r="HL254" s="94"/>
      <c r="HM254" s="94"/>
      <c r="HN254" s="94"/>
      <c r="HO254" s="94"/>
      <c r="HP254" s="94"/>
      <c r="HQ254" s="94"/>
      <c r="HR254" s="94"/>
      <c r="HS254" s="94"/>
      <c r="HT254" s="94"/>
      <c r="HU254" s="94"/>
      <c r="HV254" s="94"/>
      <c r="HW254" s="94"/>
      <c r="HX254" s="94"/>
      <c r="HY254" s="94"/>
      <c r="HZ254" s="94"/>
      <c r="IA254" s="94"/>
    </row>
    <row r="255" spans="1:235" ht="18" customHeight="1" x14ac:dyDescent="0.25">
      <c r="A255" s="181"/>
      <c r="B255" s="244" t="s">
        <v>226</v>
      </c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44"/>
      <c r="N255" s="96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4"/>
      <c r="AV255" s="94"/>
      <c r="AW255" s="94"/>
      <c r="AX255" s="94"/>
      <c r="AY255" s="94"/>
      <c r="AZ255" s="94"/>
      <c r="BA255" s="94"/>
      <c r="BB255" s="94"/>
      <c r="BC255" s="94"/>
      <c r="BD255" s="94"/>
      <c r="BE255" s="94"/>
      <c r="BF255" s="94"/>
      <c r="BG255" s="94"/>
      <c r="BH255" s="94"/>
      <c r="BI255" s="94"/>
      <c r="BJ255" s="94"/>
      <c r="BK255" s="94"/>
      <c r="BL255" s="94"/>
      <c r="BM255" s="94"/>
      <c r="BN255" s="94"/>
      <c r="BO255" s="94"/>
      <c r="BP255" s="94"/>
      <c r="BQ255" s="94"/>
      <c r="BR255" s="94"/>
      <c r="BS255" s="94"/>
      <c r="BT255" s="94"/>
      <c r="BU255" s="94"/>
      <c r="BV255" s="94"/>
      <c r="BW255" s="94"/>
      <c r="BX255" s="94"/>
      <c r="BY255" s="94"/>
      <c r="BZ255" s="94"/>
      <c r="CA255" s="94"/>
      <c r="CB255" s="94"/>
      <c r="CC255" s="94"/>
      <c r="CD255" s="94"/>
      <c r="CE255" s="94"/>
      <c r="CF255" s="94"/>
      <c r="CG255" s="94"/>
      <c r="CH255" s="94"/>
      <c r="CI255" s="94"/>
      <c r="CJ255" s="94"/>
      <c r="CK255" s="94"/>
      <c r="CL255" s="94"/>
      <c r="CM255" s="94"/>
      <c r="CN255" s="94"/>
      <c r="CO255" s="94"/>
      <c r="CP255" s="94"/>
      <c r="CQ255" s="94"/>
      <c r="CR255" s="94"/>
      <c r="CS255" s="94"/>
      <c r="CT255" s="94"/>
      <c r="CU255" s="94"/>
      <c r="CV255" s="94"/>
      <c r="CW255" s="94"/>
      <c r="CX255" s="94"/>
      <c r="CY255" s="94"/>
      <c r="CZ255" s="94"/>
      <c r="DA255" s="94"/>
      <c r="DB255" s="94"/>
      <c r="DC255" s="94"/>
      <c r="DD255" s="94"/>
      <c r="DE255" s="94"/>
      <c r="DF255" s="94"/>
      <c r="DG255" s="94"/>
      <c r="DH255" s="94"/>
      <c r="DI255" s="94"/>
      <c r="DJ255" s="94"/>
      <c r="DK255" s="94"/>
      <c r="DL255" s="94"/>
      <c r="DM255" s="94"/>
      <c r="DN255" s="94"/>
      <c r="DO255" s="94"/>
      <c r="DP255" s="94"/>
      <c r="DQ255" s="94"/>
      <c r="DR255" s="94"/>
      <c r="DS255" s="94"/>
      <c r="DT255" s="94"/>
      <c r="DU255" s="94"/>
      <c r="DV255" s="94"/>
      <c r="DW255" s="94"/>
      <c r="DX255" s="94"/>
      <c r="DY255" s="94"/>
      <c r="DZ255" s="94"/>
      <c r="EA255" s="94"/>
      <c r="EB255" s="94"/>
      <c r="EC255" s="94"/>
      <c r="ED255" s="94"/>
      <c r="EE255" s="94"/>
      <c r="EF255" s="94"/>
      <c r="EG255" s="94"/>
      <c r="EH255" s="94"/>
      <c r="EI255" s="94"/>
      <c r="EJ255" s="94"/>
      <c r="EK255" s="94"/>
      <c r="EL255" s="94"/>
      <c r="EM255" s="94"/>
      <c r="EN255" s="94"/>
      <c r="EO255" s="94"/>
      <c r="EP255" s="94"/>
      <c r="EQ255" s="94"/>
      <c r="ER255" s="94"/>
      <c r="ES255" s="94"/>
      <c r="ET255" s="94"/>
      <c r="EU255" s="94"/>
      <c r="EV255" s="94"/>
      <c r="EW255" s="94"/>
      <c r="EX255" s="94"/>
      <c r="EY255" s="94"/>
      <c r="EZ255" s="94"/>
      <c r="FA255" s="94"/>
      <c r="FB255" s="94"/>
      <c r="FC255" s="94"/>
      <c r="FD255" s="94"/>
      <c r="FE255" s="94"/>
      <c r="FF255" s="94"/>
      <c r="FG255" s="94"/>
      <c r="FH255" s="94"/>
      <c r="FI255" s="94"/>
      <c r="FJ255" s="94"/>
      <c r="FK255" s="94"/>
      <c r="FL255" s="94"/>
      <c r="FM255" s="94"/>
      <c r="FN255" s="94"/>
      <c r="FO255" s="94"/>
      <c r="FP255" s="94"/>
      <c r="FQ255" s="94"/>
      <c r="FR255" s="94"/>
      <c r="FS255" s="94"/>
      <c r="FT255" s="94"/>
      <c r="FU255" s="94"/>
      <c r="FV255" s="94"/>
      <c r="FW255" s="94"/>
      <c r="FX255" s="94"/>
      <c r="FY255" s="94"/>
      <c r="FZ255" s="94"/>
      <c r="GA255" s="94"/>
      <c r="GB255" s="94"/>
      <c r="GC255" s="94"/>
      <c r="GD255" s="94"/>
      <c r="GE255" s="94"/>
      <c r="GF255" s="94"/>
      <c r="GG255" s="94"/>
      <c r="GH255" s="94"/>
      <c r="GI255" s="94"/>
      <c r="GJ255" s="94"/>
      <c r="GK255" s="94"/>
      <c r="GL255" s="94"/>
      <c r="GM255" s="94"/>
      <c r="GN255" s="94"/>
      <c r="GO255" s="94"/>
      <c r="GP255" s="94"/>
      <c r="GQ255" s="94"/>
      <c r="GR255" s="94"/>
      <c r="GS255" s="94"/>
      <c r="GT255" s="94"/>
      <c r="GU255" s="94"/>
      <c r="GV255" s="94"/>
      <c r="GW255" s="94"/>
      <c r="GX255" s="94"/>
      <c r="GY255" s="94"/>
      <c r="GZ255" s="94"/>
      <c r="HA255" s="94"/>
      <c r="HB255" s="94"/>
      <c r="HC255" s="94"/>
      <c r="HD255" s="94"/>
      <c r="HE255" s="94"/>
      <c r="HF255" s="94"/>
      <c r="HG255" s="94"/>
      <c r="HH255" s="94"/>
      <c r="HI255" s="94"/>
      <c r="HJ255" s="94"/>
      <c r="HK255" s="94"/>
      <c r="HL255" s="94"/>
      <c r="HM255" s="94"/>
      <c r="HN255" s="94"/>
      <c r="HO255" s="94"/>
      <c r="HP255" s="94"/>
      <c r="HQ255" s="94"/>
      <c r="HR255" s="94"/>
      <c r="HS255" s="94"/>
      <c r="HT255" s="94"/>
      <c r="HU255" s="94"/>
      <c r="HV255" s="94"/>
      <c r="HW255" s="94"/>
      <c r="HX255" s="94"/>
      <c r="HY255" s="94"/>
      <c r="HZ255" s="94"/>
      <c r="IA255" s="94"/>
    </row>
    <row r="256" spans="1:235" ht="18" customHeight="1" x14ac:dyDescent="0.25">
      <c r="A256" s="181"/>
      <c r="B256" s="275" t="s">
        <v>227</v>
      </c>
      <c r="C256" s="275"/>
      <c r="D256" s="275"/>
      <c r="E256" s="275"/>
      <c r="F256" s="275"/>
      <c r="G256" s="275"/>
      <c r="H256" s="275"/>
      <c r="I256" s="275"/>
      <c r="J256" s="275"/>
      <c r="K256" s="275"/>
      <c r="L256" s="275"/>
      <c r="M256" s="275"/>
      <c r="N256" s="96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94"/>
      <c r="BB256" s="94"/>
      <c r="BC256" s="94"/>
      <c r="BD256" s="94"/>
      <c r="BE256" s="94"/>
      <c r="BF256" s="94"/>
      <c r="BG256" s="94"/>
      <c r="BH256" s="94"/>
      <c r="BI256" s="94"/>
      <c r="BJ256" s="94"/>
      <c r="BK256" s="94"/>
      <c r="BL256" s="94"/>
      <c r="BM256" s="94"/>
      <c r="BN256" s="94"/>
      <c r="BO256" s="94"/>
      <c r="BP256" s="94"/>
      <c r="BQ256" s="94"/>
      <c r="BR256" s="94"/>
      <c r="BS256" s="94"/>
      <c r="BT256" s="94"/>
      <c r="BU256" s="94"/>
      <c r="BV256" s="94"/>
      <c r="BW256" s="94"/>
      <c r="BX256" s="94"/>
      <c r="BY256" s="94"/>
      <c r="BZ256" s="94"/>
      <c r="CA256" s="94"/>
      <c r="CB256" s="94"/>
      <c r="CC256" s="94"/>
      <c r="CD256" s="94"/>
      <c r="CE256" s="94"/>
      <c r="CF256" s="94"/>
      <c r="CG256" s="94"/>
      <c r="CH256" s="94"/>
      <c r="CI256" s="94"/>
      <c r="CJ256" s="94"/>
      <c r="CK256" s="94"/>
      <c r="CL256" s="94"/>
      <c r="CM256" s="94"/>
      <c r="CN256" s="94"/>
      <c r="CO256" s="94"/>
      <c r="CP256" s="94"/>
      <c r="CQ256" s="94"/>
      <c r="CR256" s="94"/>
      <c r="CS256" s="94"/>
      <c r="CT256" s="94"/>
      <c r="CU256" s="94"/>
      <c r="CV256" s="94"/>
      <c r="CW256" s="94"/>
      <c r="CX256" s="94"/>
      <c r="CY256" s="94"/>
      <c r="CZ256" s="94"/>
      <c r="DA256" s="94"/>
      <c r="DB256" s="94"/>
      <c r="DC256" s="94"/>
      <c r="DD256" s="94"/>
      <c r="DE256" s="94"/>
      <c r="DF256" s="94"/>
      <c r="DG256" s="94"/>
      <c r="DH256" s="94"/>
      <c r="DI256" s="94"/>
      <c r="DJ256" s="94"/>
      <c r="DK256" s="94"/>
      <c r="DL256" s="94"/>
      <c r="DM256" s="94"/>
      <c r="DN256" s="94"/>
      <c r="DO256" s="94"/>
      <c r="DP256" s="94"/>
      <c r="DQ256" s="94"/>
      <c r="DR256" s="94"/>
      <c r="DS256" s="94"/>
      <c r="DT256" s="94"/>
      <c r="DU256" s="94"/>
      <c r="DV256" s="94"/>
      <c r="DW256" s="94"/>
      <c r="DX256" s="94"/>
      <c r="DY256" s="94"/>
      <c r="DZ256" s="94"/>
      <c r="EA256" s="94"/>
      <c r="EB256" s="94"/>
      <c r="EC256" s="94"/>
      <c r="ED256" s="94"/>
      <c r="EE256" s="94"/>
      <c r="EF256" s="94"/>
      <c r="EG256" s="94"/>
      <c r="EH256" s="94"/>
      <c r="EI256" s="94"/>
      <c r="EJ256" s="94"/>
      <c r="EK256" s="94"/>
      <c r="EL256" s="94"/>
      <c r="EM256" s="94"/>
      <c r="EN256" s="94"/>
      <c r="EO256" s="94"/>
      <c r="EP256" s="94"/>
      <c r="EQ256" s="94"/>
      <c r="ER256" s="94"/>
      <c r="ES256" s="94"/>
      <c r="ET256" s="94"/>
      <c r="EU256" s="94"/>
      <c r="EV256" s="94"/>
      <c r="EW256" s="94"/>
      <c r="EX256" s="94"/>
      <c r="EY256" s="94"/>
      <c r="EZ256" s="94"/>
      <c r="FA256" s="94"/>
      <c r="FB256" s="94"/>
      <c r="FC256" s="94"/>
      <c r="FD256" s="94"/>
      <c r="FE256" s="94"/>
      <c r="FF256" s="94"/>
      <c r="FG256" s="94"/>
      <c r="FH256" s="94"/>
      <c r="FI256" s="94"/>
      <c r="FJ256" s="94"/>
      <c r="FK256" s="94"/>
      <c r="FL256" s="94"/>
      <c r="FM256" s="94"/>
      <c r="FN256" s="94"/>
      <c r="FO256" s="94"/>
      <c r="FP256" s="94"/>
      <c r="FQ256" s="94"/>
      <c r="FR256" s="94"/>
      <c r="FS256" s="94"/>
      <c r="FT256" s="94"/>
      <c r="FU256" s="94"/>
      <c r="FV256" s="94"/>
      <c r="FW256" s="94"/>
      <c r="FX256" s="94"/>
      <c r="FY256" s="94"/>
      <c r="FZ256" s="94"/>
      <c r="GA256" s="94"/>
      <c r="GB256" s="94"/>
      <c r="GC256" s="94"/>
      <c r="GD256" s="94"/>
      <c r="GE256" s="94"/>
      <c r="GF256" s="94"/>
      <c r="GG256" s="94"/>
      <c r="GH256" s="94"/>
      <c r="GI256" s="94"/>
      <c r="GJ256" s="94"/>
      <c r="GK256" s="94"/>
      <c r="GL256" s="94"/>
      <c r="GM256" s="94"/>
      <c r="GN256" s="94"/>
      <c r="GO256" s="94"/>
      <c r="GP256" s="94"/>
      <c r="GQ256" s="94"/>
      <c r="GR256" s="94"/>
      <c r="GS256" s="94"/>
      <c r="GT256" s="94"/>
      <c r="GU256" s="94"/>
      <c r="GV256" s="94"/>
      <c r="GW256" s="94"/>
      <c r="GX256" s="94"/>
      <c r="GY256" s="94"/>
      <c r="GZ256" s="94"/>
      <c r="HA256" s="94"/>
      <c r="HB256" s="94"/>
      <c r="HC256" s="94"/>
      <c r="HD256" s="94"/>
      <c r="HE256" s="94"/>
      <c r="HF256" s="94"/>
      <c r="HG256" s="94"/>
      <c r="HH256" s="94"/>
      <c r="HI256" s="94"/>
      <c r="HJ256" s="94"/>
      <c r="HK256" s="94"/>
      <c r="HL256" s="94"/>
      <c r="HM256" s="94"/>
      <c r="HN256" s="94"/>
      <c r="HO256" s="94"/>
      <c r="HP256" s="94"/>
      <c r="HQ256" s="94"/>
      <c r="HR256" s="94"/>
      <c r="HS256" s="94"/>
      <c r="HT256" s="94"/>
      <c r="HU256" s="94"/>
      <c r="HV256" s="94"/>
      <c r="HW256" s="94"/>
      <c r="HX256" s="94"/>
      <c r="HY256" s="94"/>
      <c r="HZ256" s="94"/>
      <c r="IA256" s="94"/>
    </row>
    <row r="257" spans="1:235" ht="18" customHeight="1" x14ac:dyDescent="0.25">
      <c r="A257" s="181"/>
      <c r="B257" s="281" t="s">
        <v>115</v>
      </c>
      <c r="C257" s="281"/>
      <c r="D257" s="281"/>
      <c r="E257" s="281"/>
      <c r="F257" s="281"/>
      <c r="G257" s="281"/>
      <c r="H257" s="281"/>
      <c r="I257" s="281"/>
      <c r="J257" s="281"/>
      <c r="K257" s="281"/>
      <c r="L257" s="281"/>
      <c r="M257" s="281"/>
      <c r="N257" s="96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4"/>
      <c r="AV257" s="94"/>
      <c r="AW257" s="94"/>
      <c r="AX257" s="94"/>
      <c r="AY257" s="94"/>
      <c r="AZ257" s="94"/>
      <c r="BA257" s="94"/>
      <c r="BB257" s="94"/>
      <c r="BC257" s="94"/>
      <c r="BD257" s="94"/>
      <c r="BE257" s="94"/>
      <c r="BF257" s="94"/>
      <c r="BG257" s="94"/>
      <c r="BH257" s="94"/>
      <c r="BI257" s="94"/>
      <c r="BJ257" s="94"/>
      <c r="BK257" s="94"/>
      <c r="BL257" s="94"/>
      <c r="BM257" s="94"/>
      <c r="BN257" s="94"/>
      <c r="BO257" s="94"/>
      <c r="BP257" s="94"/>
      <c r="BQ257" s="94"/>
      <c r="BR257" s="94"/>
      <c r="BS257" s="94"/>
      <c r="BT257" s="94"/>
      <c r="BU257" s="94"/>
      <c r="BV257" s="94"/>
      <c r="BW257" s="94"/>
      <c r="BX257" s="94"/>
      <c r="BY257" s="94"/>
      <c r="BZ257" s="94"/>
      <c r="CA257" s="94"/>
      <c r="CB257" s="94"/>
      <c r="CC257" s="94"/>
      <c r="CD257" s="94"/>
      <c r="CE257" s="94"/>
      <c r="CF257" s="94"/>
      <c r="CG257" s="94"/>
      <c r="CH257" s="94"/>
      <c r="CI257" s="94"/>
      <c r="CJ257" s="94"/>
      <c r="CK257" s="94"/>
      <c r="CL257" s="94"/>
      <c r="CM257" s="94"/>
      <c r="CN257" s="94"/>
      <c r="CO257" s="94"/>
      <c r="CP257" s="94"/>
      <c r="CQ257" s="94"/>
      <c r="CR257" s="94"/>
      <c r="CS257" s="94"/>
      <c r="CT257" s="94"/>
      <c r="CU257" s="94"/>
      <c r="CV257" s="94"/>
      <c r="CW257" s="94"/>
      <c r="CX257" s="94"/>
      <c r="CY257" s="94"/>
      <c r="CZ257" s="94"/>
      <c r="DA257" s="94"/>
      <c r="DB257" s="94"/>
      <c r="DC257" s="94"/>
      <c r="DD257" s="94"/>
      <c r="DE257" s="94"/>
      <c r="DF257" s="94"/>
      <c r="DG257" s="94"/>
      <c r="DH257" s="94"/>
      <c r="DI257" s="94"/>
      <c r="DJ257" s="94"/>
      <c r="DK257" s="94"/>
      <c r="DL257" s="94"/>
      <c r="DM257" s="94"/>
      <c r="DN257" s="94"/>
      <c r="DO257" s="94"/>
      <c r="DP257" s="94"/>
      <c r="DQ257" s="94"/>
      <c r="DR257" s="94"/>
      <c r="DS257" s="94"/>
      <c r="DT257" s="94"/>
      <c r="DU257" s="94"/>
      <c r="DV257" s="94"/>
      <c r="DW257" s="94"/>
      <c r="DX257" s="94"/>
      <c r="DY257" s="94"/>
      <c r="DZ257" s="94"/>
      <c r="EA257" s="94"/>
      <c r="EB257" s="94"/>
      <c r="EC257" s="94"/>
      <c r="ED257" s="94"/>
      <c r="EE257" s="94"/>
      <c r="EF257" s="94"/>
      <c r="EG257" s="94"/>
      <c r="EH257" s="94"/>
      <c r="EI257" s="94"/>
      <c r="EJ257" s="94"/>
      <c r="EK257" s="94"/>
      <c r="EL257" s="94"/>
      <c r="EM257" s="94"/>
      <c r="EN257" s="94"/>
      <c r="EO257" s="94"/>
      <c r="EP257" s="94"/>
      <c r="EQ257" s="94"/>
      <c r="ER257" s="94"/>
      <c r="ES257" s="94"/>
      <c r="ET257" s="94"/>
      <c r="EU257" s="94"/>
      <c r="EV257" s="94"/>
      <c r="EW257" s="94"/>
      <c r="EX257" s="94"/>
      <c r="EY257" s="94"/>
      <c r="EZ257" s="94"/>
      <c r="FA257" s="94"/>
      <c r="FB257" s="94"/>
      <c r="FC257" s="94"/>
      <c r="FD257" s="94"/>
      <c r="FE257" s="94"/>
      <c r="FF257" s="94"/>
      <c r="FG257" s="94"/>
      <c r="FH257" s="94"/>
      <c r="FI257" s="94"/>
      <c r="FJ257" s="94"/>
      <c r="FK257" s="94"/>
      <c r="FL257" s="94"/>
      <c r="FM257" s="94"/>
      <c r="FN257" s="94"/>
      <c r="FO257" s="94"/>
      <c r="FP257" s="94"/>
      <c r="FQ257" s="94"/>
      <c r="FR257" s="94"/>
      <c r="FS257" s="94"/>
      <c r="FT257" s="94"/>
      <c r="FU257" s="94"/>
      <c r="FV257" s="94"/>
      <c r="FW257" s="94"/>
      <c r="FX257" s="94"/>
      <c r="FY257" s="94"/>
      <c r="FZ257" s="94"/>
      <c r="GA257" s="94"/>
      <c r="GB257" s="94"/>
      <c r="GC257" s="94"/>
      <c r="GD257" s="94"/>
      <c r="GE257" s="94"/>
      <c r="GF257" s="94"/>
      <c r="GG257" s="94"/>
      <c r="GH257" s="94"/>
      <c r="GI257" s="94"/>
      <c r="GJ257" s="94"/>
      <c r="GK257" s="94"/>
      <c r="GL257" s="94"/>
      <c r="GM257" s="94"/>
      <c r="GN257" s="94"/>
      <c r="GO257" s="94"/>
      <c r="GP257" s="94"/>
      <c r="GQ257" s="94"/>
      <c r="GR257" s="94"/>
      <c r="GS257" s="94"/>
      <c r="GT257" s="94"/>
      <c r="GU257" s="94"/>
      <c r="GV257" s="94"/>
      <c r="GW257" s="94"/>
      <c r="GX257" s="94"/>
      <c r="GY257" s="94"/>
      <c r="GZ257" s="94"/>
      <c r="HA257" s="94"/>
      <c r="HB257" s="94"/>
      <c r="HC257" s="94"/>
      <c r="HD257" s="94"/>
      <c r="HE257" s="94"/>
      <c r="HF257" s="94"/>
      <c r="HG257" s="94"/>
      <c r="HH257" s="94"/>
      <c r="HI257" s="94"/>
      <c r="HJ257" s="94"/>
      <c r="HK257" s="94"/>
      <c r="HL257" s="94"/>
      <c r="HM257" s="94"/>
      <c r="HN257" s="94"/>
      <c r="HO257" s="94"/>
      <c r="HP257" s="94"/>
      <c r="HQ257" s="94"/>
      <c r="HR257" s="94"/>
      <c r="HS257" s="94"/>
      <c r="HT257" s="94"/>
      <c r="HU257" s="94"/>
      <c r="HV257" s="94"/>
      <c r="HW257" s="94"/>
      <c r="HX257" s="94"/>
      <c r="HY257" s="94"/>
      <c r="HZ257" s="94"/>
      <c r="IA257" s="94"/>
    </row>
    <row r="258" spans="1:235" s="107" customFormat="1" ht="12.75" customHeight="1" x14ac:dyDescent="0.25">
      <c r="A258" s="248" t="s">
        <v>228</v>
      </c>
      <c r="B258" s="249"/>
      <c r="C258" s="250" t="s">
        <v>207</v>
      </c>
      <c r="D258" s="250"/>
      <c r="E258" s="250"/>
      <c r="F258" s="251">
        <v>916473</v>
      </c>
      <c r="G258" s="252"/>
      <c r="H258" s="251">
        <v>916473</v>
      </c>
      <c r="I258" s="252"/>
      <c r="J258" s="253">
        <v>537095.32999999996</v>
      </c>
      <c r="K258" s="254"/>
      <c r="L258" s="255">
        <f t="shared" ref="L258:L270" si="63">J258/F258</f>
        <v>0.58604599371721799</v>
      </c>
      <c r="M258" s="256"/>
      <c r="N258" s="98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7"/>
      <c r="BS258" s="97"/>
      <c r="BT258" s="97"/>
      <c r="BU258" s="97"/>
      <c r="BV258" s="97"/>
      <c r="BW258" s="97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/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7"/>
      <c r="CU258" s="97"/>
      <c r="CV258" s="97"/>
      <c r="CW258" s="97"/>
      <c r="CX258" s="97"/>
      <c r="CY258" s="97"/>
      <c r="CZ258" s="97"/>
      <c r="DA258" s="97"/>
      <c r="DB258" s="97"/>
      <c r="DC258" s="97"/>
      <c r="DD258" s="97"/>
      <c r="DE258" s="97"/>
      <c r="DF258" s="97"/>
      <c r="DG258" s="97"/>
      <c r="DH258" s="97"/>
      <c r="DI258" s="97"/>
      <c r="DJ258" s="97"/>
      <c r="DK258" s="97"/>
      <c r="DL258" s="97"/>
      <c r="DM258" s="97"/>
      <c r="DN258" s="97"/>
      <c r="DO258" s="97"/>
      <c r="DP258" s="97"/>
      <c r="DQ258" s="97"/>
      <c r="DR258" s="97"/>
      <c r="DS258" s="97"/>
      <c r="DT258" s="97"/>
      <c r="DU258" s="97"/>
      <c r="DV258" s="97"/>
      <c r="DW258" s="97"/>
      <c r="DX258" s="97"/>
      <c r="DY258" s="97"/>
      <c r="DZ258" s="97"/>
      <c r="EA258" s="97"/>
      <c r="EB258" s="97"/>
      <c r="EC258" s="97"/>
      <c r="ED258" s="97"/>
      <c r="EE258" s="97"/>
      <c r="EF258" s="97"/>
      <c r="EG258" s="97"/>
      <c r="EH258" s="97"/>
      <c r="EI258" s="97"/>
      <c r="EJ258" s="97"/>
      <c r="EK258" s="97"/>
      <c r="EL258" s="97"/>
      <c r="EM258" s="97"/>
      <c r="EN258" s="97"/>
      <c r="EO258" s="97"/>
      <c r="EP258" s="97"/>
      <c r="EQ258" s="97"/>
      <c r="ER258" s="97"/>
      <c r="ES258" s="97"/>
      <c r="ET258" s="97"/>
      <c r="EU258" s="97"/>
      <c r="EV258" s="97"/>
      <c r="EW258" s="97"/>
      <c r="EX258" s="97"/>
      <c r="EY258" s="97"/>
      <c r="EZ258" s="97"/>
      <c r="FA258" s="97"/>
      <c r="FB258" s="97"/>
      <c r="FC258" s="97"/>
      <c r="FD258" s="97"/>
      <c r="FE258" s="97"/>
      <c r="FF258" s="97"/>
      <c r="FG258" s="97"/>
      <c r="FH258" s="97"/>
      <c r="FI258" s="97"/>
      <c r="FJ258" s="97"/>
      <c r="FK258" s="97"/>
      <c r="FL258" s="97"/>
      <c r="FM258" s="97"/>
      <c r="FN258" s="97"/>
      <c r="FO258" s="97"/>
      <c r="FP258" s="97"/>
      <c r="FQ258" s="97"/>
      <c r="FR258" s="97"/>
      <c r="FS258" s="97"/>
      <c r="FT258" s="97"/>
      <c r="FU258" s="97"/>
      <c r="FV258" s="97"/>
      <c r="FW258" s="97"/>
      <c r="FX258" s="97"/>
      <c r="FY258" s="97"/>
      <c r="FZ258" s="97"/>
      <c r="GA258" s="97"/>
      <c r="GB258" s="97"/>
      <c r="GC258" s="97"/>
      <c r="GD258" s="97"/>
      <c r="GE258" s="97"/>
      <c r="GF258" s="97"/>
      <c r="GG258" s="97"/>
      <c r="GH258" s="97"/>
      <c r="GI258" s="97"/>
      <c r="GJ258" s="97"/>
      <c r="GK258" s="97"/>
      <c r="GL258" s="97"/>
      <c r="GM258" s="97"/>
      <c r="GN258" s="97"/>
      <c r="GO258" s="97"/>
      <c r="GP258" s="97"/>
      <c r="GQ258" s="97"/>
      <c r="GR258" s="97"/>
      <c r="GS258" s="97"/>
      <c r="GT258" s="97"/>
      <c r="GU258" s="97"/>
      <c r="GV258" s="97"/>
      <c r="GW258" s="97"/>
      <c r="GX258" s="97"/>
      <c r="GY258" s="97"/>
      <c r="GZ258" s="97"/>
      <c r="HA258" s="97"/>
      <c r="HB258" s="97"/>
      <c r="HC258" s="97"/>
      <c r="HD258" s="97"/>
      <c r="HE258" s="97"/>
      <c r="HF258" s="97"/>
      <c r="HG258" s="97"/>
      <c r="HH258" s="97"/>
      <c r="HI258" s="97"/>
      <c r="HJ258" s="97"/>
      <c r="HK258" s="97"/>
      <c r="HL258" s="97"/>
      <c r="HM258" s="97"/>
      <c r="HN258" s="97"/>
      <c r="HO258" s="97"/>
      <c r="HP258" s="97"/>
      <c r="HQ258" s="97"/>
      <c r="HR258" s="97"/>
      <c r="HS258" s="97"/>
      <c r="HT258" s="97"/>
      <c r="HU258" s="97"/>
      <c r="HV258" s="97"/>
      <c r="HW258" s="97"/>
      <c r="HX258" s="97"/>
      <c r="HY258" s="97"/>
      <c r="HZ258" s="97"/>
      <c r="IA258" s="97"/>
    </row>
    <row r="259" spans="1:235" s="107" customFormat="1" ht="12.75" customHeight="1" x14ac:dyDescent="0.25">
      <c r="A259" s="248">
        <v>816</v>
      </c>
      <c r="B259" s="249"/>
      <c r="C259" s="250" t="s">
        <v>229</v>
      </c>
      <c r="D259" s="250"/>
      <c r="E259" s="250"/>
      <c r="F259" s="251">
        <v>15385</v>
      </c>
      <c r="G259" s="252"/>
      <c r="H259" s="251">
        <v>15385</v>
      </c>
      <c r="I259" s="252"/>
      <c r="J259" s="253">
        <v>0</v>
      </c>
      <c r="K259" s="254"/>
      <c r="L259" s="255">
        <f t="shared" si="63"/>
        <v>0</v>
      </c>
      <c r="M259" s="256"/>
      <c r="N259" s="98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7"/>
      <c r="BS259" s="97"/>
      <c r="BT259" s="97"/>
      <c r="BU259" s="97"/>
      <c r="BV259" s="97"/>
      <c r="BW259" s="97"/>
      <c r="BX259" s="97"/>
      <c r="BY259" s="97"/>
      <c r="BZ259" s="97"/>
      <c r="CA259" s="97"/>
      <c r="CB259" s="97"/>
      <c r="CC259" s="97"/>
      <c r="CD259" s="97"/>
      <c r="CE259" s="97"/>
      <c r="CF259" s="97"/>
      <c r="CG259" s="97"/>
      <c r="CH259" s="97"/>
      <c r="CI259" s="97"/>
      <c r="CJ259" s="97"/>
      <c r="CK259" s="97"/>
      <c r="CL259" s="97"/>
      <c r="CM259" s="97"/>
      <c r="CN259" s="97"/>
      <c r="CO259" s="97"/>
      <c r="CP259" s="97"/>
      <c r="CQ259" s="97"/>
      <c r="CR259" s="97"/>
      <c r="CS259" s="97"/>
      <c r="CT259" s="97"/>
      <c r="CU259" s="97"/>
      <c r="CV259" s="97"/>
      <c r="CW259" s="97"/>
      <c r="CX259" s="97"/>
      <c r="CY259" s="97"/>
      <c r="CZ259" s="97"/>
      <c r="DA259" s="97"/>
      <c r="DB259" s="97"/>
      <c r="DC259" s="97"/>
      <c r="DD259" s="97"/>
      <c r="DE259" s="97"/>
      <c r="DF259" s="97"/>
      <c r="DG259" s="97"/>
      <c r="DH259" s="97"/>
      <c r="DI259" s="97"/>
      <c r="DJ259" s="97"/>
      <c r="DK259" s="97"/>
      <c r="DL259" s="97"/>
      <c r="DM259" s="97"/>
      <c r="DN259" s="97"/>
      <c r="DO259" s="97"/>
      <c r="DP259" s="97"/>
      <c r="DQ259" s="97"/>
      <c r="DR259" s="97"/>
      <c r="DS259" s="97"/>
      <c r="DT259" s="97"/>
      <c r="DU259" s="97"/>
      <c r="DV259" s="97"/>
      <c r="DW259" s="97"/>
      <c r="DX259" s="97"/>
      <c r="DY259" s="97"/>
      <c r="DZ259" s="97"/>
      <c r="EA259" s="97"/>
      <c r="EB259" s="97"/>
      <c r="EC259" s="97"/>
      <c r="ED259" s="97"/>
      <c r="EE259" s="97"/>
      <c r="EF259" s="97"/>
      <c r="EG259" s="97"/>
      <c r="EH259" s="97"/>
      <c r="EI259" s="97"/>
      <c r="EJ259" s="97"/>
      <c r="EK259" s="97"/>
      <c r="EL259" s="97"/>
      <c r="EM259" s="97"/>
      <c r="EN259" s="97"/>
      <c r="EO259" s="97"/>
      <c r="EP259" s="97"/>
      <c r="EQ259" s="97"/>
      <c r="ER259" s="97"/>
      <c r="ES259" s="97"/>
      <c r="ET259" s="97"/>
      <c r="EU259" s="97"/>
      <c r="EV259" s="97"/>
      <c r="EW259" s="97"/>
      <c r="EX259" s="97"/>
      <c r="EY259" s="97"/>
      <c r="EZ259" s="97"/>
      <c r="FA259" s="97"/>
      <c r="FB259" s="97"/>
      <c r="FC259" s="97"/>
      <c r="FD259" s="97"/>
      <c r="FE259" s="97"/>
      <c r="FF259" s="97"/>
      <c r="FG259" s="97"/>
      <c r="FH259" s="97"/>
      <c r="FI259" s="97"/>
      <c r="FJ259" s="97"/>
      <c r="FK259" s="97"/>
      <c r="FL259" s="97"/>
      <c r="FM259" s="97"/>
      <c r="FN259" s="97"/>
      <c r="FO259" s="97"/>
      <c r="FP259" s="97"/>
      <c r="FQ259" s="97"/>
      <c r="FR259" s="97"/>
      <c r="FS259" s="97"/>
      <c r="FT259" s="97"/>
      <c r="FU259" s="97"/>
      <c r="FV259" s="97"/>
      <c r="FW259" s="97"/>
      <c r="FX259" s="97"/>
      <c r="FY259" s="97"/>
      <c r="FZ259" s="97"/>
      <c r="GA259" s="97"/>
      <c r="GB259" s="97"/>
      <c r="GC259" s="97"/>
      <c r="GD259" s="97"/>
      <c r="GE259" s="97"/>
      <c r="GF259" s="97"/>
      <c r="GG259" s="97"/>
      <c r="GH259" s="97"/>
      <c r="GI259" s="97"/>
      <c r="GJ259" s="97"/>
      <c r="GK259" s="97"/>
      <c r="GL259" s="97"/>
      <c r="GM259" s="97"/>
      <c r="GN259" s="97"/>
      <c r="GO259" s="97"/>
      <c r="GP259" s="97"/>
      <c r="GQ259" s="97"/>
      <c r="GR259" s="97"/>
      <c r="GS259" s="97"/>
      <c r="GT259" s="97"/>
      <c r="GU259" s="97"/>
      <c r="GV259" s="97"/>
      <c r="GW259" s="97"/>
      <c r="GX259" s="97"/>
      <c r="GY259" s="97"/>
      <c r="GZ259" s="97"/>
      <c r="HA259" s="97"/>
      <c r="HB259" s="97"/>
      <c r="HC259" s="97"/>
      <c r="HD259" s="97"/>
      <c r="HE259" s="97"/>
      <c r="HF259" s="97"/>
      <c r="HG259" s="97"/>
      <c r="HH259" s="97"/>
      <c r="HI259" s="97"/>
      <c r="HJ259" s="97"/>
      <c r="HK259" s="97"/>
      <c r="HL259" s="97"/>
      <c r="HM259" s="97"/>
      <c r="HN259" s="97"/>
      <c r="HO259" s="97"/>
      <c r="HP259" s="97"/>
      <c r="HQ259" s="97"/>
      <c r="HR259" s="97"/>
      <c r="HS259" s="97"/>
      <c r="HT259" s="97"/>
      <c r="HU259" s="97"/>
      <c r="HV259" s="97"/>
      <c r="HW259" s="97"/>
      <c r="HX259" s="97"/>
      <c r="HY259" s="97"/>
      <c r="HZ259" s="97"/>
      <c r="IA259" s="97"/>
    </row>
    <row r="260" spans="1:235" s="107" customFormat="1" ht="12.75" customHeight="1" x14ac:dyDescent="0.25">
      <c r="A260" s="248">
        <v>817</v>
      </c>
      <c r="B260" s="249"/>
      <c r="C260" s="250" t="s">
        <v>230</v>
      </c>
      <c r="D260" s="250"/>
      <c r="E260" s="250"/>
      <c r="F260" s="251">
        <v>5832</v>
      </c>
      <c r="G260" s="252"/>
      <c r="H260" s="251">
        <v>5832</v>
      </c>
      <c r="I260" s="252"/>
      <c r="J260" s="253"/>
      <c r="K260" s="254"/>
      <c r="L260" s="255">
        <f t="shared" si="63"/>
        <v>0</v>
      </c>
      <c r="M260" s="256"/>
      <c r="N260" s="98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7"/>
      <c r="BS260" s="97"/>
      <c r="BT260" s="97"/>
      <c r="BU260" s="97"/>
      <c r="BV260" s="97"/>
      <c r="BW260" s="97"/>
      <c r="BX260" s="97"/>
      <c r="BY260" s="97"/>
      <c r="BZ260" s="97"/>
      <c r="CA260" s="97"/>
      <c r="CB260" s="97"/>
      <c r="CC260" s="97"/>
      <c r="CD260" s="97"/>
      <c r="CE260" s="97"/>
      <c r="CF260" s="97"/>
      <c r="CG260" s="97"/>
      <c r="CH260" s="97"/>
      <c r="CI260" s="97"/>
      <c r="CJ260" s="97"/>
      <c r="CK260" s="97"/>
      <c r="CL260" s="97"/>
      <c r="CM260" s="97"/>
      <c r="CN260" s="97"/>
      <c r="CO260" s="97"/>
      <c r="CP260" s="97"/>
      <c r="CQ260" s="97"/>
      <c r="CR260" s="97"/>
      <c r="CS260" s="97"/>
      <c r="CT260" s="97"/>
      <c r="CU260" s="97"/>
      <c r="CV260" s="97"/>
      <c r="CW260" s="97"/>
      <c r="CX260" s="97"/>
      <c r="CY260" s="97"/>
      <c r="CZ260" s="97"/>
      <c r="DA260" s="97"/>
      <c r="DB260" s="97"/>
      <c r="DC260" s="97"/>
      <c r="DD260" s="97"/>
      <c r="DE260" s="97"/>
      <c r="DF260" s="97"/>
      <c r="DG260" s="97"/>
      <c r="DH260" s="97"/>
      <c r="DI260" s="97"/>
      <c r="DJ260" s="97"/>
      <c r="DK260" s="97"/>
      <c r="DL260" s="97"/>
      <c r="DM260" s="97"/>
      <c r="DN260" s="97"/>
      <c r="DO260" s="97"/>
      <c r="DP260" s="97"/>
      <c r="DQ260" s="97"/>
      <c r="DR260" s="97"/>
      <c r="DS260" s="97"/>
      <c r="DT260" s="97"/>
      <c r="DU260" s="97"/>
      <c r="DV260" s="97"/>
      <c r="DW260" s="97"/>
      <c r="DX260" s="97"/>
      <c r="DY260" s="97"/>
      <c r="DZ260" s="97"/>
      <c r="EA260" s="97"/>
      <c r="EB260" s="97"/>
      <c r="EC260" s="97"/>
      <c r="ED260" s="97"/>
      <c r="EE260" s="97"/>
      <c r="EF260" s="97"/>
      <c r="EG260" s="97"/>
      <c r="EH260" s="97"/>
      <c r="EI260" s="97"/>
      <c r="EJ260" s="97"/>
      <c r="EK260" s="97"/>
      <c r="EL260" s="97"/>
      <c r="EM260" s="97"/>
      <c r="EN260" s="97"/>
      <c r="EO260" s="97"/>
      <c r="EP260" s="97"/>
      <c r="EQ260" s="97"/>
      <c r="ER260" s="97"/>
      <c r="ES260" s="97"/>
      <c r="ET260" s="97"/>
      <c r="EU260" s="97"/>
      <c r="EV260" s="97"/>
      <c r="EW260" s="97"/>
      <c r="EX260" s="97"/>
      <c r="EY260" s="97"/>
      <c r="EZ260" s="97"/>
      <c r="FA260" s="97"/>
      <c r="FB260" s="97"/>
      <c r="FC260" s="97"/>
      <c r="FD260" s="97"/>
      <c r="FE260" s="97"/>
      <c r="FF260" s="97"/>
      <c r="FG260" s="97"/>
      <c r="FH260" s="97"/>
      <c r="FI260" s="97"/>
      <c r="FJ260" s="97"/>
      <c r="FK260" s="97"/>
      <c r="FL260" s="97"/>
      <c r="FM260" s="97"/>
      <c r="FN260" s="97"/>
      <c r="FO260" s="97"/>
      <c r="FP260" s="97"/>
      <c r="FQ260" s="97"/>
      <c r="FR260" s="97"/>
      <c r="FS260" s="97"/>
      <c r="FT260" s="97"/>
      <c r="FU260" s="97"/>
      <c r="FV260" s="97"/>
      <c r="FW260" s="97"/>
      <c r="FX260" s="97"/>
      <c r="FY260" s="97"/>
      <c r="FZ260" s="97"/>
      <c r="GA260" s="97"/>
      <c r="GB260" s="97"/>
      <c r="GC260" s="97"/>
      <c r="GD260" s="97"/>
      <c r="GE260" s="97"/>
      <c r="GF260" s="97"/>
      <c r="GG260" s="97"/>
      <c r="GH260" s="97"/>
      <c r="GI260" s="97"/>
      <c r="GJ260" s="97"/>
      <c r="GK260" s="97"/>
      <c r="GL260" s="97"/>
      <c r="GM260" s="97"/>
      <c r="GN260" s="97"/>
      <c r="GO260" s="97"/>
      <c r="GP260" s="97"/>
      <c r="GQ260" s="97"/>
      <c r="GR260" s="97"/>
      <c r="GS260" s="97"/>
      <c r="GT260" s="97"/>
      <c r="GU260" s="97"/>
      <c r="GV260" s="97"/>
      <c r="GW260" s="97"/>
      <c r="GX260" s="97"/>
      <c r="GY260" s="97"/>
      <c r="GZ260" s="97"/>
      <c r="HA260" s="97"/>
      <c r="HB260" s="97"/>
      <c r="HC260" s="97"/>
      <c r="HD260" s="97"/>
      <c r="HE260" s="97"/>
      <c r="HF260" s="97"/>
      <c r="HG260" s="97"/>
      <c r="HH260" s="97"/>
      <c r="HI260" s="97"/>
      <c r="HJ260" s="97"/>
      <c r="HK260" s="97"/>
      <c r="HL260" s="97"/>
      <c r="HM260" s="97"/>
      <c r="HN260" s="97"/>
      <c r="HO260" s="97"/>
      <c r="HP260" s="97"/>
      <c r="HQ260" s="97"/>
      <c r="HR260" s="97"/>
      <c r="HS260" s="97"/>
      <c r="HT260" s="97"/>
      <c r="HU260" s="97"/>
      <c r="HV260" s="97"/>
      <c r="HW260" s="97"/>
      <c r="HX260" s="97"/>
      <c r="HY260" s="97"/>
      <c r="HZ260" s="97"/>
      <c r="IA260" s="97"/>
    </row>
    <row r="261" spans="1:235" s="107" customFormat="1" ht="13.5" customHeight="1" x14ac:dyDescent="0.25">
      <c r="A261" s="185"/>
      <c r="B261" s="185"/>
      <c r="C261" s="257" t="s">
        <v>208</v>
      </c>
      <c r="D261" s="257"/>
      <c r="E261" s="257"/>
      <c r="F261" s="258">
        <f>F258+F259+F260</f>
        <v>937690</v>
      </c>
      <c r="G261" s="259"/>
      <c r="H261" s="258">
        <f>H258+H259+H260</f>
        <v>937690</v>
      </c>
      <c r="I261" s="259"/>
      <c r="J261" s="260">
        <f>J258+J259+J260</f>
        <v>537095.32999999996</v>
      </c>
      <c r="K261" s="261"/>
      <c r="L261" s="262">
        <f t="shared" si="63"/>
        <v>0.57278560078490759</v>
      </c>
      <c r="M261" s="263"/>
      <c r="N261" s="99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  <c r="AV261" s="97"/>
      <c r="AW261" s="97"/>
      <c r="AX261" s="97"/>
      <c r="AY261" s="97"/>
      <c r="AZ261" s="97"/>
      <c r="BA261" s="97"/>
      <c r="BB261" s="97"/>
      <c r="BC261" s="97"/>
      <c r="BD261" s="97"/>
      <c r="BE261" s="97"/>
      <c r="BF261" s="97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7"/>
      <c r="BS261" s="97"/>
      <c r="BT261" s="97"/>
      <c r="BU261" s="97"/>
      <c r="BV261" s="97"/>
      <c r="BW261" s="97"/>
      <c r="BX261" s="97"/>
      <c r="BY261" s="97"/>
      <c r="BZ261" s="97"/>
      <c r="CA261" s="97"/>
      <c r="CB261" s="97"/>
      <c r="CC261" s="97"/>
      <c r="CD261" s="97"/>
      <c r="CE261" s="97"/>
      <c r="CF261" s="97"/>
      <c r="CG261" s="97"/>
      <c r="CH261" s="97"/>
      <c r="CI261" s="97"/>
      <c r="CJ261" s="97"/>
      <c r="CK261" s="97"/>
      <c r="CL261" s="97"/>
      <c r="CM261" s="97"/>
      <c r="CN261" s="97"/>
      <c r="CO261" s="97"/>
      <c r="CP261" s="97"/>
      <c r="CQ261" s="97"/>
      <c r="CR261" s="97"/>
      <c r="CS261" s="97"/>
      <c r="CT261" s="97"/>
      <c r="CU261" s="97"/>
      <c r="CV261" s="97"/>
      <c r="CW261" s="97"/>
      <c r="CX261" s="97"/>
      <c r="CY261" s="97"/>
      <c r="CZ261" s="97"/>
      <c r="DA261" s="97"/>
      <c r="DB261" s="97"/>
      <c r="DC261" s="97"/>
      <c r="DD261" s="97"/>
      <c r="DE261" s="97"/>
      <c r="DF261" s="97"/>
      <c r="DG261" s="97"/>
      <c r="DH261" s="97"/>
      <c r="DI261" s="97"/>
      <c r="DJ261" s="97"/>
      <c r="DK261" s="97"/>
      <c r="DL261" s="97"/>
      <c r="DM261" s="97"/>
      <c r="DN261" s="97"/>
      <c r="DO261" s="97"/>
      <c r="DP261" s="97"/>
      <c r="DQ261" s="97"/>
      <c r="DR261" s="97"/>
      <c r="DS261" s="97"/>
      <c r="DT261" s="97"/>
      <c r="DU261" s="97"/>
      <c r="DV261" s="97"/>
      <c r="DW261" s="97"/>
      <c r="DX261" s="97"/>
      <c r="DY261" s="97"/>
      <c r="DZ261" s="97"/>
      <c r="EA261" s="97"/>
      <c r="EB261" s="97"/>
      <c r="EC261" s="97"/>
      <c r="ED261" s="97"/>
      <c r="EE261" s="97"/>
      <c r="EF261" s="97"/>
      <c r="EG261" s="97"/>
      <c r="EH261" s="97"/>
      <c r="EI261" s="97"/>
      <c r="EJ261" s="97"/>
      <c r="EK261" s="97"/>
      <c r="EL261" s="97"/>
      <c r="EM261" s="97"/>
      <c r="EN261" s="97"/>
      <c r="EO261" s="97"/>
      <c r="EP261" s="97"/>
      <c r="EQ261" s="97"/>
      <c r="ER261" s="97"/>
      <c r="ES261" s="97"/>
      <c r="ET261" s="97"/>
      <c r="EU261" s="97"/>
      <c r="EV261" s="97"/>
      <c r="EW261" s="97"/>
      <c r="EX261" s="97"/>
      <c r="EY261" s="97"/>
      <c r="EZ261" s="97"/>
      <c r="FA261" s="97"/>
      <c r="FB261" s="97"/>
      <c r="FC261" s="97"/>
      <c r="FD261" s="97"/>
      <c r="FE261" s="97"/>
      <c r="FF261" s="97"/>
      <c r="FG261" s="97"/>
      <c r="FH261" s="97"/>
      <c r="FI261" s="97"/>
      <c r="FJ261" s="97"/>
      <c r="FK261" s="97"/>
      <c r="FL261" s="97"/>
      <c r="FM261" s="97"/>
      <c r="FN261" s="97"/>
      <c r="FO261" s="97"/>
      <c r="FP261" s="97"/>
      <c r="FQ261" s="97"/>
      <c r="FR261" s="97"/>
      <c r="FS261" s="97"/>
      <c r="FT261" s="97"/>
      <c r="FU261" s="97"/>
      <c r="FV261" s="97"/>
      <c r="FW261" s="97"/>
      <c r="FX261" s="97"/>
      <c r="FY261" s="97"/>
      <c r="FZ261" s="97"/>
      <c r="GA261" s="97"/>
      <c r="GB261" s="97"/>
      <c r="GC261" s="97"/>
      <c r="GD261" s="97"/>
      <c r="GE261" s="97"/>
      <c r="GF261" s="97"/>
      <c r="GG261" s="97"/>
      <c r="GH261" s="97"/>
      <c r="GI261" s="97"/>
      <c r="GJ261" s="97"/>
      <c r="GK261" s="97"/>
      <c r="GL261" s="97"/>
      <c r="GM261" s="97"/>
      <c r="GN261" s="97"/>
      <c r="GO261" s="97"/>
      <c r="GP261" s="97"/>
      <c r="GQ261" s="97"/>
      <c r="GR261" s="97"/>
      <c r="GS261" s="97"/>
      <c r="GT261" s="97"/>
      <c r="GU261" s="97"/>
      <c r="GV261" s="97"/>
      <c r="GW261" s="97"/>
      <c r="GX261" s="97"/>
      <c r="GY261" s="97"/>
      <c r="GZ261" s="97"/>
      <c r="HA261" s="97"/>
      <c r="HB261" s="97"/>
      <c r="HC261" s="97"/>
      <c r="HD261" s="97"/>
      <c r="HE261" s="97"/>
      <c r="HF261" s="97"/>
      <c r="HG261" s="97"/>
      <c r="HH261" s="97"/>
      <c r="HI261" s="97"/>
      <c r="HJ261" s="97"/>
      <c r="HK261" s="97"/>
      <c r="HL261" s="97"/>
      <c r="HM261" s="97"/>
      <c r="HN261" s="97"/>
      <c r="HO261" s="97"/>
      <c r="HP261" s="97"/>
      <c r="HQ261" s="97"/>
      <c r="HR261" s="97"/>
      <c r="HS261" s="97"/>
      <c r="HT261" s="97"/>
      <c r="HU261" s="97"/>
      <c r="HV261" s="97"/>
      <c r="HW261" s="97"/>
      <c r="HX261" s="97"/>
      <c r="HY261" s="97"/>
      <c r="HZ261" s="97"/>
      <c r="IA261" s="97"/>
    </row>
    <row r="262" spans="1:235" s="107" customFormat="1" ht="12.75" customHeight="1" x14ac:dyDescent="0.25">
      <c r="A262" s="248" t="s">
        <v>231</v>
      </c>
      <c r="B262" s="249"/>
      <c r="C262" s="250" t="s">
        <v>210</v>
      </c>
      <c r="D262" s="250"/>
      <c r="E262" s="250"/>
      <c r="F262" s="251">
        <v>46596</v>
      </c>
      <c r="G262" s="252"/>
      <c r="H262" s="251">
        <v>46596</v>
      </c>
      <c r="I262" s="252"/>
      <c r="J262" s="253">
        <v>16882.88</v>
      </c>
      <c r="K262" s="254"/>
      <c r="L262" s="255">
        <f t="shared" si="63"/>
        <v>0.36232466306120698</v>
      </c>
      <c r="M262" s="256"/>
      <c r="N262" s="98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  <c r="BE262" s="97"/>
      <c r="BF262" s="97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7"/>
      <c r="BS262" s="97"/>
      <c r="BT262" s="97"/>
      <c r="BU262" s="97"/>
      <c r="BV262" s="97"/>
      <c r="BW262" s="97"/>
      <c r="BX262" s="97"/>
      <c r="BY262" s="97"/>
      <c r="BZ262" s="97"/>
      <c r="CA262" s="97"/>
      <c r="CB262" s="97"/>
      <c r="CC262" s="97"/>
      <c r="CD262" s="97"/>
      <c r="CE262" s="97"/>
      <c r="CF262" s="97"/>
      <c r="CG262" s="97"/>
      <c r="CH262" s="97"/>
      <c r="CI262" s="97"/>
      <c r="CJ262" s="97"/>
      <c r="CK262" s="97"/>
      <c r="CL262" s="97"/>
      <c r="CM262" s="97"/>
      <c r="CN262" s="97"/>
      <c r="CO262" s="97"/>
      <c r="CP262" s="97"/>
      <c r="CQ262" s="97"/>
      <c r="CR262" s="97"/>
      <c r="CS262" s="97"/>
      <c r="CT262" s="97"/>
      <c r="CU262" s="97"/>
      <c r="CV262" s="97"/>
      <c r="CW262" s="97"/>
      <c r="CX262" s="97"/>
      <c r="CY262" s="97"/>
      <c r="CZ262" s="97"/>
      <c r="DA262" s="97"/>
      <c r="DB262" s="97"/>
      <c r="DC262" s="97"/>
      <c r="DD262" s="97"/>
      <c r="DE262" s="97"/>
      <c r="DF262" s="97"/>
      <c r="DG262" s="97"/>
      <c r="DH262" s="97"/>
      <c r="DI262" s="97"/>
      <c r="DJ262" s="97"/>
      <c r="DK262" s="97"/>
      <c r="DL262" s="97"/>
      <c r="DM262" s="97"/>
      <c r="DN262" s="97"/>
      <c r="DO262" s="97"/>
      <c r="DP262" s="97"/>
      <c r="DQ262" s="97"/>
      <c r="DR262" s="97"/>
      <c r="DS262" s="97"/>
      <c r="DT262" s="97"/>
      <c r="DU262" s="97"/>
      <c r="DV262" s="97"/>
      <c r="DW262" s="97"/>
      <c r="DX262" s="97"/>
      <c r="DY262" s="97"/>
      <c r="DZ262" s="97"/>
      <c r="EA262" s="97"/>
      <c r="EB262" s="97"/>
      <c r="EC262" s="97"/>
      <c r="ED262" s="97"/>
      <c r="EE262" s="97"/>
      <c r="EF262" s="97"/>
      <c r="EG262" s="97"/>
      <c r="EH262" s="97"/>
      <c r="EI262" s="97"/>
      <c r="EJ262" s="97"/>
      <c r="EK262" s="97"/>
      <c r="EL262" s="97"/>
      <c r="EM262" s="97"/>
      <c r="EN262" s="97"/>
      <c r="EO262" s="97"/>
      <c r="EP262" s="97"/>
      <c r="EQ262" s="97"/>
      <c r="ER262" s="97"/>
      <c r="ES262" s="97"/>
      <c r="ET262" s="97"/>
      <c r="EU262" s="97"/>
      <c r="EV262" s="97"/>
      <c r="EW262" s="97"/>
      <c r="EX262" s="97"/>
      <c r="EY262" s="97"/>
      <c r="EZ262" s="97"/>
      <c r="FA262" s="97"/>
      <c r="FB262" s="97"/>
      <c r="FC262" s="97"/>
      <c r="FD262" s="97"/>
      <c r="FE262" s="97"/>
      <c r="FF262" s="97"/>
      <c r="FG262" s="97"/>
      <c r="FH262" s="97"/>
      <c r="FI262" s="97"/>
      <c r="FJ262" s="97"/>
      <c r="FK262" s="97"/>
      <c r="FL262" s="97"/>
      <c r="FM262" s="97"/>
      <c r="FN262" s="97"/>
      <c r="FO262" s="97"/>
      <c r="FP262" s="97"/>
      <c r="FQ262" s="97"/>
      <c r="FR262" s="97"/>
      <c r="FS262" s="97"/>
      <c r="FT262" s="97"/>
      <c r="FU262" s="97"/>
      <c r="FV262" s="97"/>
      <c r="FW262" s="97"/>
      <c r="FX262" s="97"/>
      <c r="FY262" s="97"/>
      <c r="FZ262" s="97"/>
      <c r="GA262" s="97"/>
      <c r="GB262" s="97"/>
      <c r="GC262" s="97"/>
      <c r="GD262" s="97"/>
      <c r="GE262" s="97"/>
      <c r="GF262" s="97"/>
      <c r="GG262" s="97"/>
      <c r="GH262" s="97"/>
      <c r="GI262" s="97"/>
      <c r="GJ262" s="97"/>
      <c r="GK262" s="97"/>
      <c r="GL262" s="97"/>
      <c r="GM262" s="97"/>
      <c r="GN262" s="97"/>
      <c r="GO262" s="97"/>
      <c r="GP262" s="97"/>
      <c r="GQ262" s="97"/>
      <c r="GR262" s="97"/>
      <c r="GS262" s="97"/>
      <c r="GT262" s="97"/>
      <c r="GU262" s="97"/>
      <c r="GV262" s="97"/>
      <c r="GW262" s="97"/>
      <c r="GX262" s="97"/>
      <c r="GY262" s="97"/>
      <c r="GZ262" s="97"/>
      <c r="HA262" s="97"/>
      <c r="HB262" s="97"/>
      <c r="HC262" s="97"/>
      <c r="HD262" s="97"/>
      <c r="HE262" s="97"/>
      <c r="HF262" s="97"/>
      <c r="HG262" s="97"/>
      <c r="HH262" s="97"/>
      <c r="HI262" s="97"/>
      <c r="HJ262" s="97"/>
      <c r="HK262" s="97"/>
      <c r="HL262" s="97"/>
      <c r="HM262" s="97"/>
      <c r="HN262" s="97"/>
      <c r="HO262" s="97"/>
      <c r="HP262" s="97"/>
      <c r="HQ262" s="97"/>
      <c r="HR262" s="97"/>
      <c r="HS262" s="97"/>
      <c r="HT262" s="97"/>
      <c r="HU262" s="97"/>
      <c r="HV262" s="97"/>
      <c r="HW262" s="97"/>
      <c r="HX262" s="97"/>
      <c r="HY262" s="97"/>
      <c r="HZ262" s="97"/>
      <c r="IA262" s="97"/>
    </row>
    <row r="263" spans="1:235" s="107" customFormat="1" ht="13.5" customHeight="1" x14ac:dyDescent="0.25">
      <c r="A263" s="185"/>
      <c r="B263" s="185"/>
      <c r="C263" s="257" t="s">
        <v>211</v>
      </c>
      <c r="D263" s="257"/>
      <c r="E263" s="257"/>
      <c r="F263" s="258">
        <f>F262</f>
        <v>46596</v>
      </c>
      <c r="G263" s="259"/>
      <c r="H263" s="258">
        <f>H262</f>
        <v>46596</v>
      </c>
      <c r="I263" s="259"/>
      <c r="J263" s="260">
        <f>J262</f>
        <v>16882.88</v>
      </c>
      <c r="K263" s="261"/>
      <c r="L263" s="262">
        <f t="shared" si="63"/>
        <v>0.36232466306120698</v>
      </c>
      <c r="M263" s="263"/>
      <c r="N263" s="99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7"/>
      <c r="BS263" s="97"/>
      <c r="BT263" s="97"/>
      <c r="BU263" s="97"/>
      <c r="BV263" s="97"/>
      <c r="BW263" s="97"/>
      <c r="BX263" s="97"/>
      <c r="BY263" s="97"/>
      <c r="BZ263" s="97"/>
      <c r="CA263" s="97"/>
      <c r="CB263" s="97"/>
      <c r="CC263" s="97"/>
      <c r="CD263" s="97"/>
      <c r="CE263" s="97"/>
      <c r="CF263" s="97"/>
      <c r="CG263" s="97"/>
      <c r="CH263" s="97"/>
      <c r="CI263" s="97"/>
      <c r="CJ263" s="97"/>
      <c r="CK263" s="97"/>
      <c r="CL263" s="97"/>
      <c r="CM263" s="97"/>
      <c r="CN263" s="97"/>
      <c r="CO263" s="97"/>
      <c r="CP263" s="97"/>
      <c r="CQ263" s="97"/>
      <c r="CR263" s="97"/>
      <c r="CS263" s="97"/>
      <c r="CT263" s="97"/>
      <c r="CU263" s="97"/>
      <c r="CV263" s="97"/>
      <c r="CW263" s="97"/>
      <c r="CX263" s="97"/>
      <c r="CY263" s="97"/>
      <c r="CZ263" s="97"/>
      <c r="DA263" s="97"/>
      <c r="DB263" s="97"/>
      <c r="DC263" s="97"/>
      <c r="DD263" s="97"/>
      <c r="DE263" s="97"/>
      <c r="DF263" s="97"/>
      <c r="DG263" s="97"/>
      <c r="DH263" s="97"/>
      <c r="DI263" s="97"/>
      <c r="DJ263" s="97"/>
      <c r="DK263" s="97"/>
      <c r="DL263" s="97"/>
      <c r="DM263" s="97"/>
      <c r="DN263" s="97"/>
      <c r="DO263" s="97"/>
      <c r="DP263" s="97"/>
      <c r="DQ263" s="97"/>
      <c r="DR263" s="97"/>
      <c r="DS263" s="97"/>
      <c r="DT263" s="97"/>
      <c r="DU263" s="97"/>
      <c r="DV263" s="97"/>
      <c r="DW263" s="97"/>
      <c r="DX263" s="97"/>
      <c r="DY263" s="97"/>
      <c r="DZ263" s="97"/>
      <c r="EA263" s="97"/>
      <c r="EB263" s="97"/>
      <c r="EC263" s="97"/>
      <c r="ED263" s="97"/>
      <c r="EE263" s="97"/>
      <c r="EF263" s="97"/>
      <c r="EG263" s="97"/>
      <c r="EH263" s="97"/>
      <c r="EI263" s="97"/>
      <c r="EJ263" s="97"/>
      <c r="EK263" s="97"/>
      <c r="EL263" s="97"/>
      <c r="EM263" s="97"/>
      <c r="EN263" s="97"/>
      <c r="EO263" s="97"/>
      <c r="EP263" s="97"/>
      <c r="EQ263" s="97"/>
      <c r="ER263" s="97"/>
      <c r="ES263" s="97"/>
      <c r="ET263" s="97"/>
      <c r="EU263" s="97"/>
      <c r="EV263" s="97"/>
      <c r="EW263" s="97"/>
      <c r="EX263" s="97"/>
      <c r="EY263" s="97"/>
      <c r="EZ263" s="97"/>
      <c r="FA263" s="97"/>
      <c r="FB263" s="97"/>
      <c r="FC263" s="97"/>
      <c r="FD263" s="97"/>
      <c r="FE263" s="97"/>
      <c r="FF263" s="97"/>
      <c r="FG263" s="97"/>
      <c r="FH263" s="97"/>
      <c r="FI263" s="97"/>
      <c r="FJ263" s="97"/>
      <c r="FK263" s="97"/>
      <c r="FL263" s="97"/>
      <c r="FM263" s="97"/>
      <c r="FN263" s="97"/>
      <c r="FO263" s="97"/>
      <c r="FP263" s="97"/>
      <c r="FQ263" s="97"/>
      <c r="FR263" s="97"/>
      <c r="FS263" s="97"/>
      <c r="FT263" s="97"/>
      <c r="FU263" s="97"/>
      <c r="FV263" s="97"/>
      <c r="FW263" s="97"/>
      <c r="FX263" s="97"/>
      <c r="FY263" s="97"/>
      <c r="FZ263" s="97"/>
      <c r="GA263" s="97"/>
      <c r="GB263" s="97"/>
      <c r="GC263" s="97"/>
      <c r="GD263" s="97"/>
      <c r="GE263" s="97"/>
      <c r="GF263" s="97"/>
      <c r="GG263" s="97"/>
      <c r="GH263" s="97"/>
      <c r="GI263" s="97"/>
      <c r="GJ263" s="97"/>
      <c r="GK263" s="97"/>
      <c r="GL263" s="97"/>
      <c r="GM263" s="97"/>
      <c r="GN263" s="97"/>
      <c r="GO263" s="97"/>
      <c r="GP263" s="97"/>
      <c r="GQ263" s="97"/>
      <c r="GR263" s="97"/>
      <c r="GS263" s="97"/>
      <c r="GT263" s="97"/>
      <c r="GU263" s="97"/>
      <c r="GV263" s="97"/>
      <c r="GW263" s="97"/>
      <c r="GX263" s="97"/>
      <c r="GY263" s="97"/>
      <c r="GZ263" s="97"/>
      <c r="HA263" s="97"/>
      <c r="HB263" s="97"/>
      <c r="HC263" s="97"/>
      <c r="HD263" s="97"/>
      <c r="HE263" s="97"/>
      <c r="HF263" s="97"/>
      <c r="HG263" s="97"/>
      <c r="HH263" s="97"/>
      <c r="HI263" s="97"/>
      <c r="HJ263" s="97"/>
      <c r="HK263" s="97"/>
      <c r="HL263" s="97"/>
      <c r="HM263" s="97"/>
      <c r="HN263" s="97"/>
      <c r="HO263" s="97"/>
      <c r="HP263" s="97"/>
      <c r="HQ263" s="97"/>
      <c r="HR263" s="97"/>
      <c r="HS263" s="97"/>
      <c r="HT263" s="97"/>
      <c r="HU263" s="97"/>
      <c r="HV263" s="97"/>
      <c r="HW263" s="97"/>
      <c r="HX263" s="97"/>
      <c r="HY263" s="97"/>
      <c r="HZ263" s="97"/>
      <c r="IA263" s="97"/>
    </row>
    <row r="264" spans="1:235" s="107" customFormat="1" ht="12.75" customHeight="1" x14ac:dyDescent="0.25">
      <c r="A264" s="248" t="s">
        <v>232</v>
      </c>
      <c r="B264" s="249"/>
      <c r="C264" s="250" t="s">
        <v>213</v>
      </c>
      <c r="D264" s="250"/>
      <c r="E264" s="250"/>
      <c r="F264" s="251">
        <v>143205</v>
      </c>
      <c r="G264" s="252"/>
      <c r="H264" s="251">
        <v>143205</v>
      </c>
      <c r="I264" s="252"/>
      <c r="J264" s="253">
        <v>86363.93</v>
      </c>
      <c r="K264" s="254"/>
      <c r="L264" s="255">
        <f t="shared" si="63"/>
        <v>0.60307901260430841</v>
      </c>
      <c r="M264" s="256"/>
      <c r="N264" s="98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  <c r="AV264" s="97"/>
      <c r="AW264" s="97"/>
      <c r="AX264" s="97"/>
      <c r="AY264" s="97"/>
      <c r="AZ264" s="97"/>
      <c r="BA264" s="97"/>
      <c r="BB264" s="97"/>
      <c r="BC264" s="97"/>
      <c r="BD264" s="97"/>
      <c r="BE264" s="97"/>
      <c r="BF264" s="97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7"/>
      <c r="BS264" s="97"/>
      <c r="BT264" s="97"/>
      <c r="BU264" s="97"/>
      <c r="BV264" s="97"/>
      <c r="BW264" s="97"/>
      <c r="BX264" s="97"/>
      <c r="BY264" s="97"/>
      <c r="BZ264" s="97"/>
      <c r="CA264" s="97"/>
      <c r="CB264" s="97"/>
      <c r="CC264" s="97"/>
      <c r="CD264" s="97"/>
      <c r="CE264" s="97"/>
      <c r="CF264" s="97"/>
      <c r="CG264" s="97"/>
      <c r="CH264" s="97"/>
      <c r="CI264" s="97"/>
      <c r="CJ264" s="97"/>
      <c r="CK264" s="97"/>
      <c r="CL264" s="97"/>
      <c r="CM264" s="97"/>
      <c r="CN264" s="97"/>
      <c r="CO264" s="97"/>
      <c r="CP264" s="97"/>
      <c r="CQ264" s="97"/>
      <c r="CR264" s="97"/>
      <c r="CS264" s="97"/>
      <c r="CT264" s="97"/>
      <c r="CU264" s="97"/>
      <c r="CV264" s="97"/>
      <c r="CW264" s="97"/>
      <c r="CX264" s="97"/>
      <c r="CY264" s="97"/>
      <c r="CZ264" s="97"/>
      <c r="DA264" s="97"/>
      <c r="DB264" s="97"/>
      <c r="DC264" s="97"/>
      <c r="DD264" s="97"/>
      <c r="DE264" s="97"/>
      <c r="DF264" s="97"/>
      <c r="DG264" s="97"/>
      <c r="DH264" s="97"/>
      <c r="DI264" s="97"/>
      <c r="DJ264" s="97"/>
      <c r="DK264" s="97"/>
      <c r="DL264" s="97"/>
      <c r="DM264" s="97"/>
      <c r="DN264" s="97"/>
      <c r="DO264" s="97"/>
      <c r="DP264" s="97"/>
      <c r="DQ264" s="97"/>
      <c r="DR264" s="97"/>
      <c r="DS264" s="97"/>
      <c r="DT264" s="97"/>
      <c r="DU264" s="97"/>
      <c r="DV264" s="97"/>
      <c r="DW264" s="97"/>
      <c r="DX264" s="97"/>
      <c r="DY264" s="97"/>
      <c r="DZ264" s="97"/>
      <c r="EA264" s="97"/>
      <c r="EB264" s="97"/>
      <c r="EC264" s="97"/>
      <c r="ED264" s="97"/>
      <c r="EE264" s="97"/>
      <c r="EF264" s="97"/>
      <c r="EG264" s="97"/>
      <c r="EH264" s="97"/>
      <c r="EI264" s="97"/>
      <c r="EJ264" s="97"/>
      <c r="EK264" s="97"/>
      <c r="EL264" s="97"/>
      <c r="EM264" s="97"/>
      <c r="EN264" s="97"/>
      <c r="EO264" s="97"/>
      <c r="EP264" s="97"/>
      <c r="EQ264" s="97"/>
      <c r="ER264" s="97"/>
      <c r="ES264" s="97"/>
      <c r="ET264" s="97"/>
      <c r="EU264" s="97"/>
      <c r="EV264" s="97"/>
      <c r="EW264" s="97"/>
      <c r="EX264" s="97"/>
      <c r="EY264" s="97"/>
      <c r="EZ264" s="97"/>
      <c r="FA264" s="97"/>
      <c r="FB264" s="97"/>
      <c r="FC264" s="97"/>
      <c r="FD264" s="97"/>
      <c r="FE264" s="97"/>
      <c r="FF264" s="97"/>
      <c r="FG264" s="97"/>
      <c r="FH264" s="97"/>
      <c r="FI264" s="97"/>
      <c r="FJ264" s="97"/>
      <c r="FK264" s="97"/>
      <c r="FL264" s="97"/>
      <c r="FM264" s="97"/>
      <c r="FN264" s="97"/>
      <c r="FO264" s="97"/>
      <c r="FP264" s="97"/>
      <c r="FQ264" s="97"/>
      <c r="FR264" s="97"/>
      <c r="FS264" s="97"/>
      <c r="FT264" s="97"/>
      <c r="FU264" s="97"/>
      <c r="FV264" s="97"/>
      <c r="FW264" s="97"/>
      <c r="FX264" s="97"/>
      <c r="FY264" s="97"/>
      <c r="FZ264" s="97"/>
      <c r="GA264" s="97"/>
      <c r="GB264" s="97"/>
      <c r="GC264" s="97"/>
      <c r="GD264" s="97"/>
      <c r="GE264" s="97"/>
      <c r="GF264" s="97"/>
      <c r="GG264" s="97"/>
      <c r="GH264" s="97"/>
      <c r="GI264" s="97"/>
      <c r="GJ264" s="97"/>
      <c r="GK264" s="97"/>
      <c r="GL264" s="97"/>
      <c r="GM264" s="97"/>
      <c r="GN264" s="97"/>
      <c r="GO264" s="97"/>
      <c r="GP264" s="97"/>
      <c r="GQ264" s="97"/>
      <c r="GR264" s="97"/>
      <c r="GS264" s="97"/>
      <c r="GT264" s="97"/>
      <c r="GU264" s="97"/>
      <c r="GV264" s="97"/>
      <c r="GW264" s="97"/>
      <c r="GX264" s="97"/>
      <c r="GY264" s="97"/>
      <c r="GZ264" s="97"/>
      <c r="HA264" s="97"/>
      <c r="HB264" s="97"/>
      <c r="HC264" s="97"/>
      <c r="HD264" s="97"/>
      <c r="HE264" s="97"/>
      <c r="HF264" s="97"/>
      <c r="HG264" s="97"/>
      <c r="HH264" s="97"/>
      <c r="HI264" s="97"/>
      <c r="HJ264" s="97"/>
      <c r="HK264" s="97"/>
      <c r="HL264" s="97"/>
      <c r="HM264" s="97"/>
      <c r="HN264" s="97"/>
      <c r="HO264" s="97"/>
      <c r="HP264" s="97"/>
      <c r="HQ264" s="97"/>
      <c r="HR264" s="97"/>
      <c r="HS264" s="97"/>
      <c r="HT264" s="97"/>
      <c r="HU264" s="97"/>
      <c r="HV264" s="97"/>
      <c r="HW264" s="97"/>
      <c r="HX264" s="97"/>
      <c r="HY264" s="97"/>
      <c r="HZ264" s="97"/>
      <c r="IA264" s="97"/>
    </row>
    <row r="265" spans="1:235" s="107" customFormat="1" ht="13.5" customHeight="1" x14ac:dyDescent="0.25">
      <c r="A265" s="186"/>
      <c r="B265" s="187"/>
      <c r="C265" s="257" t="s">
        <v>214</v>
      </c>
      <c r="D265" s="257"/>
      <c r="E265" s="257"/>
      <c r="F265" s="258">
        <f>F264</f>
        <v>143205</v>
      </c>
      <c r="G265" s="259"/>
      <c r="H265" s="258">
        <f>H264</f>
        <v>143205</v>
      </c>
      <c r="I265" s="259"/>
      <c r="J265" s="260">
        <f>J264</f>
        <v>86363.93</v>
      </c>
      <c r="K265" s="261"/>
      <c r="L265" s="262">
        <f t="shared" si="63"/>
        <v>0.60307901260430841</v>
      </c>
      <c r="M265" s="263"/>
      <c r="N265" s="99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  <c r="AV265" s="97"/>
      <c r="AW265" s="97"/>
      <c r="AX265" s="97"/>
      <c r="AY265" s="97"/>
      <c r="AZ265" s="97"/>
      <c r="BA265" s="97"/>
      <c r="BB265" s="97"/>
      <c r="BC265" s="97"/>
      <c r="BD265" s="97"/>
      <c r="BE265" s="97"/>
      <c r="BF265" s="97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7"/>
      <c r="BS265" s="97"/>
      <c r="BT265" s="97"/>
      <c r="BU265" s="97"/>
      <c r="BV265" s="97"/>
      <c r="BW265" s="97"/>
      <c r="BX265" s="97"/>
      <c r="BY265" s="97"/>
      <c r="BZ265" s="97"/>
      <c r="CA265" s="97"/>
      <c r="CB265" s="97"/>
      <c r="CC265" s="97"/>
      <c r="CD265" s="97"/>
      <c r="CE265" s="97"/>
      <c r="CF265" s="97"/>
      <c r="CG265" s="97"/>
      <c r="CH265" s="97"/>
      <c r="CI265" s="97"/>
      <c r="CJ265" s="97"/>
      <c r="CK265" s="97"/>
      <c r="CL265" s="97"/>
      <c r="CM265" s="97"/>
      <c r="CN265" s="97"/>
      <c r="CO265" s="97"/>
      <c r="CP265" s="97"/>
      <c r="CQ265" s="97"/>
      <c r="CR265" s="97"/>
      <c r="CS265" s="97"/>
      <c r="CT265" s="97"/>
      <c r="CU265" s="97"/>
      <c r="CV265" s="97"/>
      <c r="CW265" s="97"/>
      <c r="CX265" s="97"/>
      <c r="CY265" s="97"/>
      <c r="CZ265" s="97"/>
      <c r="DA265" s="97"/>
      <c r="DB265" s="97"/>
      <c r="DC265" s="97"/>
      <c r="DD265" s="97"/>
      <c r="DE265" s="97"/>
      <c r="DF265" s="97"/>
      <c r="DG265" s="97"/>
      <c r="DH265" s="97"/>
      <c r="DI265" s="97"/>
      <c r="DJ265" s="97"/>
      <c r="DK265" s="97"/>
      <c r="DL265" s="97"/>
      <c r="DM265" s="97"/>
      <c r="DN265" s="97"/>
      <c r="DO265" s="97"/>
      <c r="DP265" s="97"/>
      <c r="DQ265" s="97"/>
      <c r="DR265" s="97"/>
      <c r="DS265" s="97"/>
      <c r="DT265" s="97"/>
      <c r="DU265" s="97"/>
      <c r="DV265" s="97"/>
      <c r="DW265" s="97"/>
      <c r="DX265" s="97"/>
      <c r="DY265" s="97"/>
      <c r="DZ265" s="97"/>
      <c r="EA265" s="97"/>
      <c r="EB265" s="97"/>
      <c r="EC265" s="97"/>
      <c r="ED265" s="97"/>
      <c r="EE265" s="97"/>
      <c r="EF265" s="97"/>
      <c r="EG265" s="97"/>
      <c r="EH265" s="97"/>
      <c r="EI265" s="97"/>
      <c r="EJ265" s="97"/>
      <c r="EK265" s="97"/>
      <c r="EL265" s="97"/>
      <c r="EM265" s="97"/>
      <c r="EN265" s="97"/>
      <c r="EO265" s="97"/>
      <c r="EP265" s="97"/>
      <c r="EQ265" s="97"/>
      <c r="ER265" s="97"/>
      <c r="ES265" s="97"/>
      <c r="ET265" s="97"/>
      <c r="EU265" s="97"/>
      <c r="EV265" s="97"/>
      <c r="EW265" s="97"/>
      <c r="EX265" s="97"/>
      <c r="EY265" s="97"/>
      <c r="EZ265" s="97"/>
      <c r="FA265" s="97"/>
      <c r="FB265" s="97"/>
      <c r="FC265" s="97"/>
      <c r="FD265" s="97"/>
      <c r="FE265" s="97"/>
      <c r="FF265" s="97"/>
      <c r="FG265" s="97"/>
      <c r="FH265" s="97"/>
      <c r="FI265" s="97"/>
      <c r="FJ265" s="97"/>
      <c r="FK265" s="97"/>
      <c r="FL265" s="97"/>
      <c r="FM265" s="97"/>
      <c r="FN265" s="97"/>
      <c r="FO265" s="97"/>
      <c r="FP265" s="97"/>
      <c r="FQ265" s="97"/>
      <c r="FR265" s="97"/>
      <c r="FS265" s="97"/>
      <c r="FT265" s="97"/>
      <c r="FU265" s="97"/>
      <c r="FV265" s="97"/>
      <c r="FW265" s="97"/>
      <c r="FX265" s="97"/>
      <c r="FY265" s="97"/>
      <c r="FZ265" s="97"/>
      <c r="GA265" s="97"/>
      <c r="GB265" s="97"/>
      <c r="GC265" s="97"/>
      <c r="GD265" s="97"/>
      <c r="GE265" s="97"/>
      <c r="GF265" s="97"/>
      <c r="GG265" s="97"/>
      <c r="GH265" s="97"/>
      <c r="GI265" s="97"/>
      <c r="GJ265" s="97"/>
      <c r="GK265" s="97"/>
      <c r="GL265" s="97"/>
      <c r="GM265" s="97"/>
      <c r="GN265" s="97"/>
      <c r="GO265" s="97"/>
      <c r="GP265" s="97"/>
      <c r="GQ265" s="97"/>
      <c r="GR265" s="97"/>
      <c r="GS265" s="97"/>
      <c r="GT265" s="97"/>
      <c r="GU265" s="97"/>
      <c r="GV265" s="97"/>
      <c r="GW265" s="97"/>
      <c r="GX265" s="97"/>
      <c r="GY265" s="97"/>
      <c r="GZ265" s="97"/>
      <c r="HA265" s="97"/>
      <c r="HB265" s="97"/>
      <c r="HC265" s="97"/>
      <c r="HD265" s="97"/>
      <c r="HE265" s="97"/>
      <c r="HF265" s="97"/>
      <c r="HG265" s="97"/>
      <c r="HH265" s="97"/>
      <c r="HI265" s="97"/>
      <c r="HJ265" s="97"/>
      <c r="HK265" s="97"/>
      <c r="HL265" s="97"/>
      <c r="HM265" s="97"/>
      <c r="HN265" s="97"/>
      <c r="HO265" s="97"/>
      <c r="HP265" s="97"/>
      <c r="HQ265" s="97"/>
      <c r="HR265" s="97"/>
      <c r="HS265" s="97"/>
      <c r="HT265" s="97"/>
      <c r="HU265" s="97"/>
      <c r="HV265" s="97"/>
      <c r="HW265" s="97"/>
      <c r="HX265" s="97"/>
      <c r="HY265" s="97"/>
      <c r="HZ265" s="97"/>
      <c r="IA265" s="97"/>
    </row>
    <row r="266" spans="1:235" s="107" customFormat="1" ht="13.5" customHeight="1" x14ac:dyDescent="0.25">
      <c r="A266" s="188"/>
      <c r="B266" s="190"/>
      <c r="C266" s="257" t="s">
        <v>215</v>
      </c>
      <c r="D266" s="257"/>
      <c r="E266" s="257"/>
      <c r="F266" s="258">
        <f>F261+F263+F265</f>
        <v>1127491</v>
      </c>
      <c r="G266" s="259"/>
      <c r="H266" s="258">
        <f>H261+H263+H265</f>
        <v>1127491</v>
      </c>
      <c r="I266" s="259"/>
      <c r="J266" s="260">
        <f>J261+J263+J265</f>
        <v>640342.1399999999</v>
      </c>
      <c r="K266" s="261"/>
      <c r="L266" s="262">
        <f t="shared" si="63"/>
        <v>0.56793547797720767</v>
      </c>
      <c r="M266" s="263"/>
      <c r="N266" s="99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7"/>
      <c r="BS266" s="97"/>
      <c r="BT266" s="97"/>
      <c r="BU266" s="97"/>
      <c r="BV266" s="97"/>
      <c r="BW266" s="97"/>
      <c r="BX266" s="97"/>
      <c r="BY266" s="97"/>
      <c r="BZ266" s="97"/>
      <c r="CA266" s="97"/>
      <c r="CB266" s="97"/>
      <c r="CC266" s="97"/>
      <c r="CD266" s="97"/>
      <c r="CE266" s="97"/>
      <c r="CF266" s="97"/>
      <c r="CG266" s="97"/>
      <c r="CH266" s="97"/>
      <c r="CI266" s="97"/>
      <c r="CJ266" s="97"/>
      <c r="CK266" s="97"/>
      <c r="CL266" s="97"/>
      <c r="CM266" s="97"/>
      <c r="CN266" s="97"/>
      <c r="CO266" s="97"/>
      <c r="CP266" s="97"/>
      <c r="CQ266" s="97"/>
      <c r="CR266" s="97"/>
      <c r="CS266" s="97"/>
      <c r="CT266" s="97"/>
      <c r="CU266" s="97"/>
      <c r="CV266" s="97"/>
      <c r="CW266" s="97"/>
      <c r="CX266" s="97"/>
      <c r="CY266" s="97"/>
      <c r="CZ266" s="97"/>
      <c r="DA266" s="97"/>
      <c r="DB266" s="97"/>
      <c r="DC266" s="97"/>
      <c r="DD266" s="97"/>
      <c r="DE266" s="97"/>
      <c r="DF266" s="97"/>
      <c r="DG266" s="97"/>
      <c r="DH266" s="97"/>
      <c r="DI266" s="97"/>
      <c r="DJ266" s="97"/>
      <c r="DK266" s="97"/>
      <c r="DL266" s="97"/>
      <c r="DM266" s="97"/>
      <c r="DN266" s="97"/>
      <c r="DO266" s="97"/>
      <c r="DP266" s="97"/>
      <c r="DQ266" s="97"/>
      <c r="DR266" s="97"/>
      <c r="DS266" s="97"/>
      <c r="DT266" s="97"/>
      <c r="DU266" s="97"/>
      <c r="DV266" s="97"/>
      <c r="DW266" s="97"/>
      <c r="DX266" s="97"/>
      <c r="DY266" s="97"/>
      <c r="DZ266" s="97"/>
      <c r="EA266" s="97"/>
      <c r="EB266" s="97"/>
      <c r="EC266" s="97"/>
      <c r="ED266" s="97"/>
      <c r="EE266" s="97"/>
      <c r="EF266" s="97"/>
      <c r="EG266" s="97"/>
      <c r="EH266" s="97"/>
      <c r="EI266" s="97"/>
      <c r="EJ266" s="97"/>
      <c r="EK266" s="97"/>
      <c r="EL266" s="97"/>
      <c r="EM266" s="97"/>
      <c r="EN266" s="97"/>
      <c r="EO266" s="97"/>
      <c r="EP266" s="97"/>
      <c r="EQ266" s="97"/>
      <c r="ER266" s="97"/>
      <c r="ES266" s="97"/>
      <c r="ET266" s="97"/>
      <c r="EU266" s="97"/>
      <c r="EV266" s="97"/>
      <c r="EW266" s="97"/>
      <c r="EX266" s="97"/>
      <c r="EY266" s="97"/>
      <c r="EZ266" s="97"/>
      <c r="FA266" s="97"/>
      <c r="FB266" s="97"/>
      <c r="FC266" s="97"/>
      <c r="FD266" s="97"/>
      <c r="FE266" s="97"/>
      <c r="FF266" s="97"/>
      <c r="FG266" s="97"/>
      <c r="FH266" s="97"/>
      <c r="FI266" s="97"/>
      <c r="FJ266" s="97"/>
      <c r="FK266" s="97"/>
      <c r="FL266" s="97"/>
      <c r="FM266" s="97"/>
      <c r="FN266" s="97"/>
      <c r="FO266" s="97"/>
      <c r="FP266" s="97"/>
      <c r="FQ266" s="97"/>
      <c r="FR266" s="97"/>
      <c r="FS266" s="97"/>
      <c r="FT266" s="97"/>
      <c r="FU266" s="97"/>
      <c r="FV266" s="97"/>
      <c r="FW266" s="97"/>
      <c r="FX266" s="97"/>
      <c r="FY266" s="97"/>
      <c r="FZ266" s="97"/>
      <c r="GA266" s="97"/>
      <c r="GB266" s="97"/>
      <c r="GC266" s="97"/>
      <c r="GD266" s="97"/>
      <c r="GE266" s="97"/>
      <c r="GF266" s="97"/>
      <c r="GG266" s="97"/>
      <c r="GH266" s="97"/>
      <c r="GI266" s="97"/>
      <c r="GJ266" s="97"/>
      <c r="GK266" s="97"/>
      <c r="GL266" s="97"/>
      <c r="GM266" s="97"/>
      <c r="GN266" s="97"/>
      <c r="GO266" s="97"/>
      <c r="GP266" s="97"/>
      <c r="GQ266" s="97"/>
      <c r="GR266" s="97"/>
      <c r="GS266" s="97"/>
      <c r="GT266" s="97"/>
      <c r="GU266" s="97"/>
      <c r="GV266" s="97"/>
      <c r="GW266" s="97"/>
      <c r="GX266" s="97"/>
      <c r="GY266" s="97"/>
      <c r="GZ266" s="97"/>
      <c r="HA266" s="97"/>
      <c r="HB266" s="97"/>
      <c r="HC266" s="97"/>
      <c r="HD266" s="97"/>
      <c r="HE266" s="97"/>
      <c r="HF266" s="97"/>
      <c r="HG266" s="97"/>
      <c r="HH266" s="97"/>
      <c r="HI266" s="97"/>
      <c r="HJ266" s="97"/>
      <c r="HK266" s="97"/>
      <c r="HL266" s="97"/>
      <c r="HM266" s="97"/>
      <c r="HN266" s="97"/>
      <c r="HO266" s="97"/>
      <c r="HP266" s="97"/>
      <c r="HQ266" s="97"/>
      <c r="HR266" s="97"/>
      <c r="HS266" s="97"/>
      <c r="HT266" s="97"/>
      <c r="HU266" s="97"/>
      <c r="HV266" s="97"/>
      <c r="HW266" s="97"/>
      <c r="HX266" s="97"/>
      <c r="HY266" s="97"/>
      <c r="HZ266" s="97"/>
      <c r="IA266" s="97"/>
    </row>
    <row r="267" spans="1:235" s="107" customFormat="1" ht="13.5" customHeight="1" x14ac:dyDescent="0.25">
      <c r="A267" s="188"/>
      <c r="B267" s="190"/>
      <c r="C267" s="279" t="s">
        <v>138</v>
      </c>
      <c r="D267" s="279"/>
      <c r="E267" s="279"/>
      <c r="F267" s="258">
        <f>F266</f>
        <v>1127491</v>
      </c>
      <c r="G267" s="259"/>
      <c r="H267" s="258">
        <f>H266</f>
        <v>1127491</v>
      </c>
      <c r="I267" s="259"/>
      <c r="J267" s="260">
        <f>J266</f>
        <v>640342.1399999999</v>
      </c>
      <c r="K267" s="261"/>
      <c r="L267" s="262">
        <f t="shared" si="63"/>
        <v>0.56793547797720767</v>
      </c>
      <c r="M267" s="263"/>
      <c r="N267" s="99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  <c r="AV267" s="97"/>
      <c r="AW267" s="97"/>
      <c r="AX267" s="97"/>
      <c r="AY267" s="97"/>
      <c r="AZ267" s="97"/>
      <c r="BA267" s="97"/>
      <c r="BB267" s="97"/>
      <c r="BC267" s="97"/>
      <c r="BD267" s="97"/>
      <c r="BE267" s="97"/>
      <c r="BF267" s="97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7"/>
      <c r="BS267" s="97"/>
      <c r="BT267" s="97"/>
      <c r="BU267" s="97"/>
      <c r="BV267" s="97"/>
      <c r="BW267" s="97"/>
      <c r="BX267" s="97"/>
      <c r="BY267" s="97"/>
      <c r="BZ267" s="97"/>
      <c r="CA267" s="97"/>
      <c r="CB267" s="97"/>
      <c r="CC267" s="97"/>
      <c r="CD267" s="97"/>
      <c r="CE267" s="97"/>
      <c r="CF267" s="97"/>
      <c r="CG267" s="97"/>
      <c r="CH267" s="97"/>
      <c r="CI267" s="97"/>
      <c r="CJ267" s="97"/>
      <c r="CK267" s="97"/>
      <c r="CL267" s="97"/>
      <c r="CM267" s="97"/>
      <c r="CN267" s="97"/>
      <c r="CO267" s="97"/>
      <c r="CP267" s="97"/>
      <c r="CQ267" s="97"/>
      <c r="CR267" s="97"/>
      <c r="CS267" s="97"/>
      <c r="CT267" s="97"/>
      <c r="CU267" s="97"/>
      <c r="CV267" s="97"/>
      <c r="CW267" s="97"/>
      <c r="CX267" s="97"/>
      <c r="CY267" s="97"/>
      <c r="CZ267" s="97"/>
      <c r="DA267" s="97"/>
      <c r="DB267" s="97"/>
      <c r="DC267" s="97"/>
      <c r="DD267" s="97"/>
      <c r="DE267" s="97"/>
      <c r="DF267" s="97"/>
      <c r="DG267" s="97"/>
      <c r="DH267" s="97"/>
      <c r="DI267" s="97"/>
      <c r="DJ267" s="97"/>
      <c r="DK267" s="97"/>
      <c r="DL267" s="97"/>
      <c r="DM267" s="97"/>
      <c r="DN267" s="97"/>
      <c r="DO267" s="97"/>
      <c r="DP267" s="97"/>
      <c r="DQ267" s="97"/>
      <c r="DR267" s="97"/>
      <c r="DS267" s="97"/>
      <c r="DT267" s="97"/>
      <c r="DU267" s="97"/>
      <c r="DV267" s="97"/>
      <c r="DW267" s="97"/>
      <c r="DX267" s="97"/>
      <c r="DY267" s="97"/>
      <c r="DZ267" s="97"/>
      <c r="EA267" s="97"/>
      <c r="EB267" s="97"/>
      <c r="EC267" s="97"/>
      <c r="ED267" s="97"/>
      <c r="EE267" s="97"/>
      <c r="EF267" s="97"/>
      <c r="EG267" s="97"/>
      <c r="EH267" s="97"/>
      <c r="EI267" s="97"/>
      <c r="EJ267" s="97"/>
      <c r="EK267" s="97"/>
      <c r="EL267" s="97"/>
      <c r="EM267" s="97"/>
      <c r="EN267" s="97"/>
      <c r="EO267" s="97"/>
      <c r="EP267" s="97"/>
      <c r="EQ267" s="97"/>
      <c r="ER267" s="97"/>
      <c r="ES267" s="97"/>
      <c r="ET267" s="97"/>
      <c r="EU267" s="97"/>
      <c r="EV267" s="97"/>
      <c r="EW267" s="97"/>
      <c r="EX267" s="97"/>
      <c r="EY267" s="97"/>
      <c r="EZ267" s="97"/>
      <c r="FA267" s="97"/>
      <c r="FB267" s="97"/>
      <c r="FC267" s="97"/>
      <c r="FD267" s="97"/>
      <c r="FE267" s="97"/>
      <c r="FF267" s="97"/>
      <c r="FG267" s="97"/>
      <c r="FH267" s="97"/>
      <c r="FI267" s="97"/>
      <c r="FJ267" s="97"/>
      <c r="FK267" s="97"/>
      <c r="FL267" s="97"/>
      <c r="FM267" s="97"/>
      <c r="FN267" s="97"/>
      <c r="FO267" s="97"/>
      <c r="FP267" s="97"/>
      <c r="FQ267" s="97"/>
      <c r="FR267" s="97"/>
      <c r="FS267" s="97"/>
      <c r="FT267" s="97"/>
      <c r="FU267" s="97"/>
      <c r="FV267" s="97"/>
      <c r="FW267" s="97"/>
      <c r="FX267" s="97"/>
      <c r="FY267" s="97"/>
      <c r="FZ267" s="97"/>
      <c r="GA267" s="97"/>
      <c r="GB267" s="97"/>
      <c r="GC267" s="97"/>
      <c r="GD267" s="97"/>
      <c r="GE267" s="97"/>
      <c r="GF267" s="97"/>
      <c r="GG267" s="97"/>
      <c r="GH267" s="97"/>
      <c r="GI267" s="97"/>
      <c r="GJ267" s="97"/>
      <c r="GK267" s="97"/>
      <c r="GL267" s="97"/>
      <c r="GM267" s="97"/>
      <c r="GN267" s="97"/>
      <c r="GO267" s="97"/>
      <c r="GP267" s="97"/>
      <c r="GQ267" s="97"/>
      <c r="GR267" s="97"/>
      <c r="GS267" s="97"/>
      <c r="GT267" s="97"/>
      <c r="GU267" s="97"/>
      <c r="GV267" s="97"/>
      <c r="GW267" s="97"/>
      <c r="GX267" s="97"/>
      <c r="GY267" s="97"/>
      <c r="GZ267" s="97"/>
      <c r="HA267" s="97"/>
      <c r="HB267" s="97"/>
      <c r="HC267" s="97"/>
      <c r="HD267" s="97"/>
      <c r="HE267" s="97"/>
      <c r="HF267" s="97"/>
      <c r="HG267" s="97"/>
      <c r="HH267" s="97"/>
      <c r="HI267" s="97"/>
      <c r="HJ267" s="97"/>
      <c r="HK267" s="97"/>
      <c r="HL267" s="97"/>
      <c r="HM267" s="97"/>
      <c r="HN267" s="97"/>
      <c r="HO267" s="97"/>
      <c r="HP267" s="97"/>
      <c r="HQ267" s="97"/>
      <c r="HR267" s="97"/>
      <c r="HS267" s="97"/>
      <c r="HT267" s="97"/>
      <c r="HU267" s="97"/>
      <c r="HV267" s="97"/>
      <c r="HW267" s="97"/>
      <c r="HX267" s="97"/>
      <c r="HY267" s="97"/>
      <c r="HZ267" s="97"/>
      <c r="IA267" s="97"/>
    </row>
    <row r="268" spans="1:235" ht="18" customHeight="1" x14ac:dyDescent="0.25">
      <c r="A268" s="181"/>
      <c r="B268" s="312" t="s">
        <v>195</v>
      </c>
      <c r="C268" s="312"/>
      <c r="D268" s="312"/>
      <c r="E268" s="264"/>
      <c r="F268" s="266">
        <f>F267</f>
        <v>1127491</v>
      </c>
      <c r="G268" s="266"/>
      <c r="H268" s="266">
        <f>H267</f>
        <v>1127491</v>
      </c>
      <c r="I268" s="266"/>
      <c r="J268" s="267">
        <f>J267</f>
        <v>640342.1399999999</v>
      </c>
      <c r="K268" s="267"/>
      <c r="L268" s="309">
        <f t="shared" si="63"/>
        <v>0.56793547797720767</v>
      </c>
      <c r="M268" s="309"/>
      <c r="N268" s="116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  <c r="AX268" s="94"/>
      <c r="AY268" s="94"/>
      <c r="AZ268" s="94"/>
      <c r="BA268" s="94"/>
      <c r="BB268" s="94"/>
      <c r="BC268" s="94"/>
      <c r="BD268" s="94"/>
      <c r="BE268" s="94"/>
      <c r="BF268" s="94"/>
      <c r="BG268" s="94"/>
      <c r="BH268" s="94"/>
      <c r="BI268" s="94"/>
      <c r="BJ268" s="94"/>
      <c r="BK268" s="94"/>
      <c r="BL268" s="94"/>
      <c r="BM268" s="94"/>
      <c r="BN268" s="94"/>
      <c r="BO268" s="94"/>
      <c r="BP268" s="94"/>
      <c r="BQ268" s="94"/>
      <c r="BR268" s="94"/>
      <c r="BS268" s="94"/>
      <c r="BT268" s="94"/>
      <c r="BU268" s="94"/>
      <c r="BV268" s="94"/>
      <c r="BW268" s="94"/>
      <c r="BX268" s="94"/>
      <c r="BY268" s="94"/>
      <c r="BZ268" s="94"/>
      <c r="CA268" s="94"/>
      <c r="CB268" s="94"/>
      <c r="CC268" s="94"/>
      <c r="CD268" s="94"/>
      <c r="CE268" s="94"/>
      <c r="CF268" s="94"/>
      <c r="CG268" s="94"/>
      <c r="CH268" s="94"/>
      <c r="CI268" s="94"/>
      <c r="CJ268" s="94"/>
      <c r="CK268" s="94"/>
      <c r="CL268" s="94"/>
      <c r="CM268" s="94"/>
      <c r="CN268" s="94"/>
      <c r="CO268" s="94"/>
      <c r="CP268" s="94"/>
      <c r="CQ268" s="94"/>
      <c r="CR268" s="94"/>
      <c r="CS268" s="94"/>
      <c r="CT268" s="94"/>
      <c r="CU268" s="94"/>
      <c r="CV268" s="94"/>
      <c r="CW268" s="94"/>
      <c r="CX268" s="94"/>
      <c r="CY268" s="94"/>
      <c r="CZ268" s="94"/>
      <c r="DA268" s="94"/>
      <c r="DB268" s="94"/>
      <c r="DC268" s="94"/>
      <c r="DD268" s="94"/>
      <c r="DE268" s="94"/>
      <c r="DF268" s="94"/>
      <c r="DG268" s="94"/>
      <c r="DH268" s="94"/>
      <c r="DI268" s="94"/>
      <c r="DJ268" s="94"/>
      <c r="DK268" s="94"/>
      <c r="DL268" s="94"/>
      <c r="DM268" s="94"/>
      <c r="DN268" s="94"/>
      <c r="DO268" s="94"/>
      <c r="DP268" s="94"/>
      <c r="DQ268" s="94"/>
      <c r="DR268" s="94"/>
      <c r="DS268" s="94"/>
      <c r="DT268" s="94"/>
      <c r="DU268" s="94"/>
      <c r="DV268" s="94"/>
      <c r="DW268" s="94"/>
      <c r="DX268" s="94"/>
      <c r="DY268" s="94"/>
      <c r="DZ268" s="94"/>
      <c r="EA268" s="94"/>
      <c r="EB268" s="94"/>
      <c r="EC268" s="94"/>
      <c r="ED268" s="94"/>
      <c r="EE268" s="94"/>
      <c r="EF268" s="94"/>
      <c r="EG268" s="94"/>
      <c r="EH268" s="94"/>
      <c r="EI268" s="94"/>
      <c r="EJ268" s="94"/>
      <c r="EK268" s="94"/>
      <c r="EL268" s="94"/>
      <c r="EM268" s="94"/>
      <c r="EN268" s="94"/>
      <c r="EO268" s="94"/>
      <c r="EP268" s="94"/>
      <c r="EQ268" s="94"/>
      <c r="ER268" s="94"/>
      <c r="ES268" s="94"/>
      <c r="ET268" s="94"/>
      <c r="EU268" s="94"/>
      <c r="EV268" s="94"/>
      <c r="EW268" s="94"/>
      <c r="EX268" s="94"/>
      <c r="EY268" s="94"/>
      <c r="EZ268" s="94"/>
      <c r="FA268" s="94"/>
      <c r="FB268" s="94"/>
      <c r="FC268" s="94"/>
      <c r="FD268" s="94"/>
      <c r="FE268" s="94"/>
      <c r="FF268" s="94"/>
      <c r="FG268" s="94"/>
      <c r="FH268" s="94"/>
      <c r="FI268" s="94"/>
      <c r="FJ268" s="94"/>
      <c r="FK268" s="94"/>
      <c r="FL268" s="94"/>
      <c r="FM268" s="94"/>
      <c r="FN268" s="94"/>
      <c r="FO268" s="94"/>
      <c r="FP268" s="94"/>
      <c r="FQ268" s="94"/>
      <c r="FR268" s="94"/>
      <c r="FS268" s="94"/>
      <c r="FT268" s="94"/>
      <c r="FU268" s="94"/>
      <c r="FV268" s="94"/>
      <c r="FW268" s="94"/>
      <c r="FX268" s="94"/>
      <c r="FY268" s="94"/>
      <c r="FZ268" s="94"/>
      <c r="GA268" s="94"/>
      <c r="GB268" s="94"/>
      <c r="GC268" s="94"/>
      <c r="GD268" s="94"/>
      <c r="GE268" s="94"/>
      <c r="GF268" s="94"/>
      <c r="GG268" s="94"/>
      <c r="GH268" s="94"/>
      <c r="GI268" s="94"/>
      <c r="GJ268" s="94"/>
      <c r="GK268" s="94"/>
      <c r="GL268" s="94"/>
      <c r="GM268" s="94"/>
      <c r="GN268" s="94"/>
      <c r="GO268" s="94"/>
      <c r="GP268" s="94"/>
      <c r="GQ268" s="94"/>
      <c r="GR268" s="94"/>
      <c r="GS268" s="94"/>
      <c r="GT268" s="94"/>
      <c r="GU268" s="94"/>
      <c r="GV268" s="94"/>
      <c r="GW268" s="94"/>
      <c r="GX268" s="94"/>
      <c r="GY268" s="94"/>
      <c r="GZ268" s="94"/>
      <c r="HA268" s="94"/>
      <c r="HB268" s="94"/>
      <c r="HC268" s="94"/>
      <c r="HD268" s="94"/>
      <c r="HE268" s="94"/>
      <c r="HF268" s="94"/>
      <c r="HG268" s="94"/>
      <c r="HH268" s="94"/>
      <c r="HI268" s="94"/>
      <c r="HJ268" s="94"/>
      <c r="HK268" s="94"/>
      <c r="HL268" s="94"/>
      <c r="HM268" s="94"/>
      <c r="HN268" s="94"/>
      <c r="HO268" s="94"/>
      <c r="HP268" s="94"/>
      <c r="HQ268" s="94"/>
      <c r="HR268" s="94"/>
      <c r="HS268" s="94"/>
      <c r="HT268" s="94"/>
      <c r="HU268" s="94"/>
      <c r="HV268" s="94"/>
      <c r="HW268" s="94"/>
      <c r="HX268" s="94"/>
      <c r="HY268" s="94"/>
      <c r="HZ268" s="94"/>
      <c r="IA268" s="94"/>
    </row>
    <row r="269" spans="1:235" ht="18" customHeight="1" x14ac:dyDescent="0.25">
      <c r="A269" s="181"/>
      <c r="B269" s="310" t="s">
        <v>162</v>
      </c>
      <c r="C269" s="310"/>
      <c r="D269" s="310"/>
      <c r="E269" s="269"/>
      <c r="F269" s="271">
        <f>F268</f>
        <v>1127491</v>
      </c>
      <c r="G269" s="271"/>
      <c r="H269" s="271">
        <f>H268</f>
        <v>1127491</v>
      </c>
      <c r="I269" s="271"/>
      <c r="J269" s="272">
        <f>J268</f>
        <v>640342.1399999999</v>
      </c>
      <c r="K269" s="272"/>
      <c r="L269" s="273">
        <f t="shared" si="63"/>
        <v>0.56793547797720767</v>
      </c>
      <c r="M269" s="273"/>
      <c r="N269" s="116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94"/>
      <c r="BB269" s="94"/>
      <c r="BC269" s="94"/>
      <c r="BD269" s="94"/>
      <c r="BE269" s="94"/>
      <c r="BF269" s="94"/>
      <c r="BG269" s="94"/>
      <c r="BH269" s="94"/>
      <c r="BI269" s="94"/>
      <c r="BJ269" s="94"/>
      <c r="BK269" s="94"/>
      <c r="BL269" s="94"/>
      <c r="BM269" s="94"/>
      <c r="BN269" s="94"/>
      <c r="BO269" s="94"/>
      <c r="BP269" s="94"/>
      <c r="BQ269" s="94"/>
      <c r="BR269" s="94"/>
      <c r="BS269" s="94"/>
      <c r="BT269" s="94"/>
      <c r="BU269" s="94"/>
      <c r="BV269" s="94"/>
      <c r="BW269" s="94"/>
      <c r="BX269" s="94"/>
      <c r="BY269" s="94"/>
      <c r="BZ269" s="94"/>
      <c r="CA269" s="94"/>
      <c r="CB269" s="94"/>
      <c r="CC269" s="94"/>
      <c r="CD269" s="94"/>
      <c r="CE269" s="94"/>
      <c r="CF269" s="94"/>
      <c r="CG269" s="94"/>
      <c r="CH269" s="94"/>
      <c r="CI269" s="94"/>
      <c r="CJ269" s="94"/>
      <c r="CK269" s="94"/>
      <c r="CL269" s="94"/>
      <c r="CM269" s="94"/>
      <c r="CN269" s="94"/>
      <c r="CO269" s="94"/>
      <c r="CP269" s="94"/>
      <c r="CQ269" s="94"/>
      <c r="CR269" s="94"/>
      <c r="CS269" s="94"/>
      <c r="CT269" s="94"/>
      <c r="CU269" s="94"/>
      <c r="CV269" s="94"/>
      <c r="CW269" s="94"/>
      <c r="CX269" s="94"/>
      <c r="CY269" s="94"/>
      <c r="CZ269" s="94"/>
      <c r="DA269" s="94"/>
      <c r="DB269" s="94"/>
      <c r="DC269" s="94"/>
      <c r="DD269" s="94"/>
      <c r="DE269" s="94"/>
      <c r="DF269" s="94"/>
      <c r="DG269" s="94"/>
      <c r="DH269" s="94"/>
      <c r="DI269" s="94"/>
      <c r="DJ269" s="94"/>
      <c r="DK269" s="94"/>
      <c r="DL269" s="94"/>
      <c r="DM269" s="94"/>
      <c r="DN269" s="94"/>
      <c r="DO269" s="94"/>
      <c r="DP269" s="94"/>
      <c r="DQ269" s="94"/>
      <c r="DR269" s="94"/>
      <c r="DS269" s="94"/>
      <c r="DT269" s="94"/>
      <c r="DU269" s="94"/>
      <c r="DV269" s="94"/>
      <c r="DW269" s="94"/>
      <c r="DX269" s="94"/>
      <c r="DY269" s="94"/>
      <c r="DZ269" s="94"/>
      <c r="EA269" s="94"/>
      <c r="EB269" s="94"/>
      <c r="EC269" s="94"/>
      <c r="ED269" s="94"/>
      <c r="EE269" s="94"/>
      <c r="EF269" s="94"/>
      <c r="EG269" s="94"/>
      <c r="EH269" s="94"/>
      <c r="EI269" s="94"/>
      <c r="EJ269" s="94"/>
      <c r="EK269" s="94"/>
      <c r="EL269" s="94"/>
      <c r="EM269" s="94"/>
      <c r="EN269" s="94"/>
      <c r="EO269" s="94"/>
      <c r="EP269" s="94"/>
      <c r="EQ269" s="94"/>
      <c r="ER269" s="94"/>
      <c r="ES269" s="94"/>
      <c r="ET269" s="94"/>
      <c r="EU269" s="94"/>
      <c r="EV269" s="94"/>
      <c r="EW269" s="94"/>
      <c r="EX269" s="94"/>
      <c r="EY269" s="94"/>
      <c r="EZ269" s="94"/>
      <c r="FA269" s="94"/>
      <c r="FB269" s="94"/>
      <c r="FC269" s="94"/>
      <c r="FD269" s="94"/>
      <c r="FE269" s="94"/>
      <c r="FF269" s="94"/>
      <c r="FG269" s="94"/>
      <c r="FH269" s="94"/>
      <c r="FI269" s="94"/>
      <c r="FJ269" s="94"/>
      <c r="FK269" s="94"/>
      <c r="FL269" s="94"/>
      <c r="FM269" s="94"/>
      <c r="FN269" s="94"/>
      <c r="FO269" s="94"/>
      <c r="FP269" s="94"/>
      <c r="FQ269" s="94"/>
      <c r="FR269" s="94"/>
      <c r="FS269" s="94"/>
      <c r="FT269" s="94"/>
      <c r="FU269" s="94"/>
      <c r="FV269" s="94"/>
      <c r="FW269" s="94"/>
      <c r="FX269" s="94"/>
      <c r="FY269" s="94"/>
      <c r="FZ269" s="94"/>
      <c r="GA269" s="94"/>
      <c r="GB269" s="94"/>
      <c r="GC269" s="94"/>
      <c r="GD269" s="94"/>
      <c r="GE269" s="94"/>
      <c r="GF269" s="94"/>
      <c r="GG269" s="94"/>
      <c r="GH269" s="94"/>
      <c r="GI269" s="94"/>
      <c r="GJ269" s="94"/>
      <c r="GK269" s="94"/>
      <c r="GL269" s="94"/>
      <c r="GM269" s="94"/>
      <c r="GN269" s="94"/>
      <c r="GO269" s="94"/>
      <c r="GP269" s="94"/>
      <c r="GQ269" s="94"/>
      <c r="GR269" s="94"/>
      <c r="GS269" s="94"/>
      <c r="GT269" s="94"/>
      <c r="GU269" s="94"/>
      <c r="GV269" s="94"/>
      <c r="GW269" s="94"/>
      <c r="GX269" s="94"/>
      <c r="GY269" s="94"/>
      <c r="GZ269" s="94"/>
      <c r="HA269" s="94"/>
      <c r="HB269" s="94"/>
      <c r="HC269" s="94"/>
      <c r="HD269" s="94"/>
      <c r="HE269" s="94"/>
      <c r="HF269" s="94"/>
      <c r="HG269" s="94"/>
      <c r="HH269" s="94"/>
      <c r="HI269" s="94"/>
      <c r="HJ269" s="94"/>
      <c r="HK269" s="94"/>
      <c r="HL269" s="94"/>
      <c r="HM269" s="94"/>
      <c r="HN269" s="94"/>
      <c r="HO269" s="94"/>
      <c r="HP269" s="94"/>
      <c r="HQ269" s="94"/>
      <c r="HR269" s="94"/>
      <c r="HS269" s="94"/>
      <c r="HT269" s="94"/>
      <c r="HU269" s="94"/>
      <c r="HV269" s="94"/>
      <c r="HW269" s="94"/>
      <c r="HX269" s="94"/>
      <c r="HY269" s="94"/>
      <c r="HZ269" s="94"/>
      <c r="IA269" s="94"/>
    </row>
    <row r="270" spans="1:235" ht="18" customHeight="1" x14ac:dyDescent="0.25">
      <c r="A270" s="181"/>
      <c r="B270" s="311" t="s">
        <v>233</v>
      </c>
      <c r="C270" s="311"/>
      <c r="D270" s="311"/>
      <c r="E270" s="274"/>
      <c r="F270" s="276">
        <f>F269</f>
        <v>1127491</v>
      </c>
      <c r="G270" s="276"/>
      <c r="H270" s="276">
        <f>H269</f>
        <v>1127491</v>
      </c>
      <c r="I270" s="276"/>
      <c r="J270" s="277">
        <f>J269</f>
        <v>640342.1399999999</v>
      </c>
      <c r="K270" s="277"/>
      <c r="L270" s="278">
        <f t="shared" si="63"/>
        <v>0.56793547797720767</v>
      </c>
      <c r="M270" s="278"/>
      <c r="N270" s="116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  <c r="AX270" s="94"/>
      <c r="AY270" s="94"/>
      <c r="AZ270" s="94"/>
      <c r="BA270" s="94"/>
      <c r="BB270" s="94"/>
      <c r="BC270" s="94"/>
      <c r="BD270" s="94"/>
      <c r="BE270" s="94"/>
      <c r="BF270" s="94"/>
      <c r="BG270" s="94"/>
      <c r="BH270" s="94"/>
      <c r="BI270" s="94"/>
      <c r="BJ270" s="94"/>
      <c r="BK270" s="94"/>
      <c r="BL270" s="94"/>
      <c r="BM270" s="94"/>
      <c r="BN270" s="94"/>
      <c r="BO270" s="94"/>
      <c r="BP270" s="94"/>
      <c r="BQ270" s="94"/>
      <c r="BR270" s="94"/>
      <c r="BS270" s="94"/>
      <c r="BT270" s="94"/>
      <c r="BU270" s="94"/>
      <c r="BV270" s="94"/>
      <c r="BW270" s="94"/>
      <c r="BX270" s="94"/>
      <c r="BY270" s="94"/>
      <c r="BZ270" s="94"/>
      <c r="CA270" s="94"/>
      <c r="CB270" s="94"/>
      <c r="CC270" s="94"/>
      <c r="CD270" s="94"/>
      <c r="CE270" s="94"/>
      <c r="CF270" s="94"/>
      <c r="CG270" s="94"/>
      <c r="CH270" s="94"/>
      <c r="CI270" s="94"/>
      <c r="CJ270" s="94"/>
      <c r="CK270" s="94"/>
      <c r="CL270" s="94"/>
      <c r="CM270" s="94"/>
      <c r="CN270" s="94"/>
      <c r="CO270" s="94"/>
      <c r="CP270" s="94"/>
      <c r="CQ270" s="94"/>
      <c r="CR270" s="94"/>
      <c r="CS270" s="94"/>
      <c r="CT270" s="94"/>
      <c r="CU270" s="94"/>
      <c r="CV270" s="94"/>
      <c r="CW270" s="94"/>
      <c r="CX270" s="94"/>
      <c r="CY270" s="94"/>
      <c r="CZ270" s="94"/>
      <c r="DA270" s="94"/>
      <c r="DB270" s="94"/>
      <c r="DC270" s="94"/>
      <c r="DD270" s="94"/>
      <c r="DE270" s="94"/>
      <c r="DF270" s="94"/>
      <c r="DG270" s="94"/>
      <c r="DH270" s="94"/>
      <c r="DI270" s="94"/>
      <c r="DJ270" s="94"/>
      <c r="DK270" s="94"/>
      <c r="DL270" s="94"/>
      <c r="DM270" s="94"/>
      <c r="DN270" s="94"/>
      <c r="DO270" s="94"/>
      <c r="DP270" s="94"/>
      <c r="DQ270" s="94"/>
      <c r="DR270" s="94"/>
      <c r="DS270" s="94"/>
      <c r="DT270" s="94"/>
      <c r="DU270" s="94"/>
      <c r="DV270" s="94"/>
      <c r="DW270" s="94"/>
      <c r="DX270" s="94"/>
      <c r="DY270" s="94"/>
      <c r="DZ270" s="94"/>
      <c r="EA270" s="94"/>
      <c r="EB270" s="94"/>
      <c r="EC270" s="94"/>
      <c r="ED270" s="94"/>
      <c r="EE270" s="94"/>
      <c r="EF270" s="94"/>
      <c r="EG270" s="94"/>
      <c r="EH270" s="94"/>
      <c r="EI270" s="94"/>
      <c r="EJ270" s="94"/>
      <c r="EK270" s="94"/>
      <c r="EL270" s="94"/>
      <c r="EM270" s="94"/>
      <c r="EN270" s="94"/>
      <c r="EO270" s="94"/>
      <c r="EP270" s="94"/>
      <c r="EQ270" s="94"/>
      <c r="ER270" s="94"/>
      <c r="ES270" s="94"/>
      <c r="ET270" s="94"/>
      <c r="EU270" s="94"/>
      <c r="EV270" s="94"/>
      <c r="EW270" s="94"/>
      <c r="EX270" s="94"/>
      <c r="EY270" s="94"/>
      <c r="EZ270" s="94"/>
      <c r="FA270" s="94"/>
      <c r="FB270" s="94"/>
      <c r="FC270" s="94"/>
      <c r="FD270" s="94"/>
      <c r="FE270" s="94"/>
      <c r="FF270" s="94"/>
      <c r="FG270" s="94"/>
      <c r="FH270" s="94"/>
      <c r="FI270" s="94"/>
      <c r="FJ270" s="94"/>
      <c r="FK270" s="94"/>
      <c r="FL270" s="94"/>
      <c r="FM270" s="94"/>
      <c r="FN270" s="94"/>
      <c r="FO270" s="94"/>
      <c r="FP270" s="94"/>
      <c r="FQ270" s="94"/>
      <c r="FR270" s="94"/>
      <c r="FS270" s="94"/>
      <c r="FT270" s="94"/>
      <c r="FU270" s="94"/>
      <c r="FV270" s="94"/>
      <c r="FW270" s="94"/>
      <c r="FX270" s="94"/>
      <c r="FY270" s="94"/>
      <c r="FZ270" s="94"/>
      <c r="GA270" s="94"/>
      <c r="GB270" s="94"/>
      <c r="GC270" s="94"/>
      <c r="GD270" s="94"/>
      <c r="GE270" s="94"/>
      <c r="GF270" s="94"/>
      <c r="GG270" s="94"/>
      <c r="GH270" s="94"/>
      <c r="GI270" s="94"/>
      <c r="GJ270" s="94"/>
      <c r="GK270" s="94"/>
      <c r="GL270" s="94"/>
      <c r="GM270" s="94"/>
      <c r="GN270" s="94"/>
      <c r="GO270" s="94"/>
      <c r="GP270" s="94"/>
      <c r="GQ270" s="94"/>
      <c r="GR270" s="94"/>
      <c r="GS270" s="94"/>
      <c r="GT270" s="94"/>
      <c r="GU270" s="94"/>
      <c r="GV270" s="94"/>
      <c r="GW270" s="94"/>
      <c r="GX270" s="94"/>
      <c r="GY270" s="94"/>
      <c r="GZ270" s="94"/>
      <c r="HA270" s="94"/>
      <c r="HB270" s="94"/>
      <c r="HC270" s="94"/>
      <c r="HD270" s="94"/>
      <c r="HE270" s="94"/>
      <c r="HF270" s="94"/>
      <c r="HG270" s="94"/>
      <c r="HH270" s="94"/>
      <c r="HI270" s="94"/>
      <c r="HJ270" s="94"/>
      <c r="HK270" s="94"/>
      <c r="HL270" s="94"/>
      <c r="HM270" s="94"/>
      <c r="HN270" s="94"/>
      <c r="HO270" s="94"/>
      <c r="HP270" s="94"/>
      <c r="HQ270" s="94"/>
      <c r="HR270" s="94"/>
      <c r="HS270" s="94"/>
      <c r="HT270" s="94"/>
      <c r="HU270" s="94"/>
      <c r="HV270" s="94"/>
      <c r="HW270" s="94"/>
      <c r="HX270" s="94"/>
      <c r="HY270" s="94"/>
      <c r="HZ270" s="94"/>
      <c r="IA270" s="94"/>
    </row>
    <row r="271" spans="1:235" ht="18" customHeight="1" x14ac:dyDescent="0.25">
      <c r="A271" s="129"/>
      <c r="B271" s="119"/>
      <c r="C271" s="119"/>
      <c r="D271" s="119"/>
      <c r="E271" s="119"/>
      <c r="F271" s="134"/>
      <c r="G271" s="134"/>
      <c r="H271" s="134"/>
      <c r="I271" s="134"/>
      <c r="J271" s="134"/>
      <c r="K271" s="134"/>
      <c r="L271" s="130"/>
      <c r="M271" s="130"/>
      <c r="N271" s="116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  <c r="AX271" s="94"/>
      <c r="AY271" s="94"/>
      <c r="AZ271" s="94"/>
      <c r="BA271" s="94"/>
      <c r="BB271" s="94"/>
      <c r="BC271" s="94"/>
      <c r="BD271" s="94"/>
      <c r="BE271" s="94"/>
      <c r="BF271" s="94"/>
      <c r="BG271" s="94"/>
      <c r="BH271" s="94"/>
      <c r="BI271" s="94"/>
      <c r="BJ271" s="94"/>
      <c r="BK271" s="94"/>
      <c r="BL271" s="94"/>
      <c r="BM271" s="94"/>
      <c r="BN271" s="94"/>
      <c r="BO271" s="94"/>
      <c r="BP271" s="94"/>
      <c r="BQ271" s="94"/>
      <c r="BR271" s="94"/>
      <c r="BS271" s="94"/>
      <c r="BT271" s="94"/>
      <c r="BU271" s="94"/>
      <c r="BV271" s="94"/>
      <c r="BW271" s="94"/>
      <c r="BX271" s="94"/>
      <c r="BY271" s="94"/>
      <c r="BZ271" s="94"/>
      <c r="CA271" s="94"/>
      <c r="CB271" s="94"/>
      <c r="CC271" s="94"/>
      <c r="CD271" s="94"/>
      <c r="CE271" s="94"/>
      <c r="CF271" s="94"/>
      <c r="CG271" s="94"/>
      <c r="CH271" s="94"/>
      <c r="CI271" s="94"/>
      <c r="CJ271" s="94"/>
      <c r="CK271" s="94"/>
      <c r="CL271" s="94"/>
      <c r="CM271" s="94"/>
      <c r="CN271" s="94"/>
      <c r="CO271" s="94"/>
      <c r="CP271" s="94"/>
      <c r="CQ271" s="94"/>
      <c r="CR271" s="94"/>
      <c r="CS271" s="94"/>
      <c r="CT271" s="94"/>
      <c r="CU271" s="94"/>
      <c r="CV271" s="94"/>
      <c r="CW271" s="94"/>
      <c r="CX271" s="94"/>
      <c r="CY271" s="94"/>
      <c r="CZ271" s="94"/>
      <c r="DA271" s="94"/>
      <c r="DB271" s="94"/>
      <c r="DC271" s="94"/>
      <c r="DD271" s="94"/>
      <c r="DE271" s="94"/>
      <c r="DF271" s="94"/>
      <c r="DG271" s="94"/>
      <c r="DH271" s="94"/>
      <c r="DI271" s="94"/>
      <c r="DJ271" s="94"/>
      <c r="DK271" s="94"/>
      <c r="DL271" s="94"/>
      <c r="DM271" s="94"/>
      <c r="DN271" s="94"/>
      <c r="DO271" s="94"/>
      <c r="DP271" s="94"/>
      <c r="DQ271" s="94"/>
      <c r="DR271" s="94"/>
      <c r="DS271" s="94"/>
      <c r="DT271" s="94"/>
      <c r="DU271" s="94"/>
      <c r="DV271" s="94"/>
      <c r="DW271" s="94"/>
      <c r="DX271" s="94"/>
      <c r="DY271" s="94"/>
      <c r="DZ271" s="94"/>
      <c r="EA271" s="94"/>
      <c r="EB271" s="94"/>
      <c r="EC271" s="94"/>
      <c r="ED271" s="94"/>
      <c r="EE271" s="94"/>
      <c r="EF271" s="94"/>
      <c r="EG271" s="94"/>
      <c r="EH271" s="94"/>
      <c r="EI271" s="94"/>
      <c r="EJ271" s="94"/>
      <c r="EK271" s="94"/>
      <c r="EL271" s="94"/>
      <c r="EM271" s="94"/>
      <c r="EN271" s="94"/>
      <c r="EO271" s="94"/>
      <c r="EP271" s="94"/>
      <c r="EQ271" s="94"/>
      <c r="ER271" s="94"/>
      <c r="ES271" s="94"/>
      <c r="ET271" s="94"/>
      <c r="EU271" s="94"/>
      <c r="EV271" s="94"/>
      <c r="EW271" s="94"/>
      <c r="EX271" s="94"/>
      <c r="EY271" s="94"/>
      <c r="EZ271" s="94"/>
      <c r="FA271" s="94"/>
      <c r="FB271" s="94"/>
      <c r="FC271" s="94"/>
      <c r="FD271" s="94"/>
      <c r="FE271" s="94"/>
      <c r="FF271" s="94"/>
      <c r="FG271" s="94"/>
      <c r="FH271" s="94"/>
      <c r="FI271" s="94"/>
      <c r="FJ271" s="94"/>
      <c r="FK271" s="94"/>
      <c r="FL271" s="94"/>
      <c r="FM271" s="94"/>
      <c r="FN271" s="94"/>
      <c r="FO271" s="94"/>
      <c r="FP271" s="94"/>
      <c r="FQ271" s="94"/>
      <c r="FR271" s="94"/>
      <c r="FS271" s="94"/>
      <c r="FT271" s="94"/>
      <c r="FU271" s="94"/>
      <c r="FV271" s="94"/>
      <c r="FW271" s="94"/>
      <c r="FX271" s="94"/>
      <c r="FY271" s="94"/>
      <c r="FZ271" s="94"/>
      <c r="GA271" s="94"/>
      <c r="GB271" s="94"/>
      <c r="GC271" s="94"/>
      <c r="GD271" s="94"/>
      <c r="GE271" s="94"/>
      <c r="GF271" s="94"/>
      <c r="GG271" s="94"/>
      <c r="GH271" s="94"/>
      <c r="GI271" s="94"/>
      <c r="GJ271" s="94"/>
      <c r="GK271" s="94"/>
      <c r="GL271" s="94"/>
      <c r="GM271" s="94"/>
      <c r="GN271" s="94"/>
      <c r="GO271" s="94"/>
      <c r="GP271" s="94"/>
      <c r="GQ271" s="94"/>
      <c r="GR271" s="94"/>
      <c r="GS271" s="94"/>
      <c r="GT271" s="94"/>
      <c r="GU271" s="94"/>
      <c r="GV271" s="94"/>
      <c r="GW271" s="94"/>
      <c r="GX271" s="94"/>
      <c r="GY271" s="94"/>
      <c r="GZ271" s="94"/>
      <c r="HA271" s="94"/>
      <c r="HB271" s="94"/>
      <c r="HC271" s="94"/>
      <c r="HD271" s="94"/>
      <c r="HE271" s="94"/>
      <c r="HF271" s="94"/>
      <c r="HG271" s="94"/>
      <c r="HH271" s="94"/>
      <c r="HI271" s="94"/>
      <c r="HJ271" s="94"/>
      <c r="HK271" s="94"/>
      <c r="HL271" s="94"/>
      <c r="HM271" s="94"/>
      <c r="HN271" s="94"/>
      <c r="HO271" s="94"/>
      <c r="HP271" s="94"/>
      <c r="HQ271" s="94"/>
      <c r="HR271" s="94"/>
      <c r="HS271" s="94"/>
      <c r="HT271" s="94"/>
      <c r="HU271" s="94"/>
      <c r="HV271" s="94"/>
      <c r="HW271" s="94"/>
      <c r="HX271" s="94"/>
      <c r="HY271" s="94"/>
      <c r="HZ271" s="94"/>
      <c r="IA271" s="94"/>
    </row>
    <row r="272" spans="1:235" s="199" customFormat="1" ht="18" customHeight="1" x14ac:dyDescent="0.25">
      <c r="A272" s="181"/>
      <c r="B272" s="275" t="s">
        <v>234</v>
      </c>
      <c r="C272" s="275"/>
      <c r="D272" s="275"/>
      <c r="E272" s="275"/>
      <c r="F272" s="275"/>
      <c r="G272" s="275"/>
      <c r="H272" s="275"/>
      <c r="I272" s="275"/>
      <c r="J272" s="275"/>
      <c r="K272" s="275"/>
      <c r="L272" s="275"/>
      <c r="M272" s="275"/>
      <c r="N272" s="179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  <c r="AE272" s="180"/>
      <c r="AF272" s="180"/>
      <c r="AG272" s="180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0"/>
      <c r="AX272" s="180"/>
      <c r="AY272" s="180"/>
      <c r="AZ272" s="180"/>
      <c r="BA272" s="180"/>
      <c r="BB272" s="180"/>
      <c r="BC272" s="180"/>
      <c r="BD272" s="180"/>
      <c r="BE272" s="180"/>
      <c r="BF272" s="180"/>
      <c r="BG272" s="180"/>
      <c r="BH272" s="180"/>
      <c r="BI272" s="180"/>
      <c r="BJ272" s="180"/>
      <c r="BK272" s="180"/>
      <c r="BL272" s="180"/>
      <c r="BM272" s="180"/>
      <c r="BN272" s="180"/>
      <c r="BO272" s="180"/>
      <c r="BP272" s="180"/>
      <c r="BQ272" s="180"/>
      <c r="BR272" s="180"/>
      <c r="BS272" s="180"/>
      <c r="BT272" s="180"/>
      <c r="BU272" s="180"/>
      <c r="BV272" s="180"/>
      <c r="BW272" s="180"/>
      <c r="BX272" s="180"/>
      <c r="BY272" s="180"/>
      <c r="BZ272" s="180"/>
      <c r="CA272" s="180"/>
      <c r="CB272" s="180"/>
      <c r="CC272" s="180"/>
      <c r="CD272" s="180"/>
      <c r="CE272" s="180"/>
      <c r="CF272" s="180"/>
      <c r="CG272" s="180"/>
      <c r="CH272" s="180"/>
      <c r="CI272" s="180"/>
      <c r="CJ272" s="180"/>
      <c r="CK272" s="180"/>
      <c r="CL272" s="180"/>
      <c r="CM272" s="180"/>
      <c r="CN272" s="180"/>
      <c r="CO272" s="180"/>
      <c r="CP272" s="180"/>
      <c r="CQ272" s="180"/>
      <c r="CR272" s="180"/>
      <c r="CS272" s="180"/>
      <c r="CT272" s="180"/>
      <c r="CU272" s="180"/>
      <c r="CV272" s="180"/>
      <c r="CW272" s="180"/>
      <c r="CX272" s="180"/>
      <c r="CY272" s="180"/>
      <c r="CZ272" s="180"/>
      <c r="DA272" s="180"/>
      <c r="DB272" s="180"/>
      <c r="DC272" s="180"/>
      <c r="DD272" s="180"/>
      <c r="DE272" s="180"/>
      <c r="DF272" s="180"/>
      <c r="DG272" s="180"/>
      <c r="DH272" s="180"/>
      <c r="DI272" s="180"/>
      <c r="DJ272" s="180"/>
      <c r="DK272" s="180"/>
      <c r="DL272" s="180"/>
      <c r="DM272" s="180"/>
      <c r="DN272" s="180"/>
      <c r="DO272" s="180"/>
      <c r="DP272" s="180"/>
      <c r="DQ272" s="180"/>
      <c r="DR272" s="180"/>
      <c r="DS272" s="180"/>
      <c r="DT272" s="180"/>
      <c r="DU272" s="180"/>
      <c r="DV272" s="180"/>
      <c r="DW272" s="180"/>
      <c r="DX272" s="180"/>
      <c r="DY272" s="180"/>
      <c r="DZ272" s="180"/>
      <c r="EA272" s="180"/>
      <c r="EB272" s="180"/>
      <c r="EC272" s="180"/>
      <c r="ED272" s="180"/>
      <c r="EE272" s="180"/>
      <c r="EF272" s="180"/>
      <c r="EG272" s="180"/>
      <c r="EH272" s="180"/>
      <c r="EI272" s="180"/>
      <c r="EJ272" s="180"/>
      <c r="EK272" s="180"/>
      <c r="EL272" s="180"/>
      <c r="EM272" s="180"/>
      <c r="EN272" s="180"/>
      <c r="EO272" s="180"/>
      <c r="EP272" s="180"/>
      <c r="EQ272" s="180"/>
      <c r="ER272" s="180"/>
      <c r="ES272" s="180"/>
      <c r="ET272" s="180"/>
      <c r="EU272" s="180"/>
      <c r="EV272" s="180"/>
      <c r="EW272" s="180"/>
      <c r="EX272" s="180"/>
      <c r="EY272" s="180"/>
      <c r="EZ272" s="180"/>
      <c r="FA272" s="180"/>
      <c r="FB272" s="180"/>
      <c r="FC272" s="180"/>
      <c r="FD272" s="180"/>
      <c r="FE272" s="180"/>
      <c r="FF272" s="180"/>
      <c r="FG272" s="180"/>
      <c r="FH272" s="180"/>
      <c r="FI272" s="180"/>
      <c r="FJ272" s="180"/>
      <c r="FK272" s="180"/>
      <c r="FL272" s="180"/>
      <c r="FM272" s="180"/>
      <c r="FN272" s="180"/>
      <c r="FO272" s="180"/>
      <c r="FP272" s="180"/>
      <c r="FQ272" s="180"/>
      <c r="FR272" s="180"/>
      <c r="FS272" s="180"/>
      <c r="FT272" s="180"/>
      <c r="FU272" s="180"/>
      <c r="FV272" s="180"/>
      <c r="FW272" s="180"/>
      <c r="FX272" s="180"/>
      <c r="FY272" s="180"/>
      <c r="FZ272" s="180"/>
      <c r="GA272" s="180"/>
      <c r="GB272" s="180"/>
      <c r="GC272" s="180"/>
      <c r="GD272" s="180"/>
      <c r="GE272" s="180"/>
      <c r="GF272" s="180"/>
      <c r="GG272" s="180"/>
      <c r="GH272" s="180"/>
      <c r="GI272" s="180"/>
      <c r="GJ272" s="180"/>
      <c r="GK272" s="180"/>
      <c r="GL272" s="180"/>
      <c r="GM272" s="180"/>
      <c r="GN272" s="180"/>
      <c r="GO272" s="180"/>
      <c r="GP272" s="180"/>
      <c r="GQ272" s="180"/>
      <c r="GR272" s="180"/>
      <c r="GS272" s="180"/>
      <c r="GT272" s="180"/>
      <c r="GU272" s="180"/>
      <c r="GV272" s="180"/>
      <c r="GW272" s="180"/>
      <c r="GX272" s="180"/>
      <c r="GY272" s="180"/>
      <c r="GZ272" s="180"/>
      <c r="HA272" s="180"/>
      <c r="HB272" s="180"/>
      <c r="HC272" s="180"/>
      <c r="HD272" s="180"/>
      <c r="HE272" s="180"/>
      <c r="HF272" s="180"/>
      <c r="HG272" s="180"/>
      <c r="HH272" s="180"/>
      <c r="HI272" s="180"/>
      <c r="HJ272" s="180"/>
      <c r="HK272" s="180"/>
      <c r="HL272" s="180"/>
      <c r="HM272" s="180"/>
      <c r="HN272" s="180"/>
      <c r="HO272" s="180"/>
      <c r="HP272" s="180"/>
      <c r="HQ272" s="180"/>
      <c r="HR272" s="180"/>
      <c r="HS272" s="180"/>
      <c r="HT272" s="180"/>
      <c r="HU272" s="180"/>
      <c r="HV272" s="180"/>
      <c r="HW272" s="180"/>
      <c r="HX272" s="180"/>
      <c r="HY272" s="180"/>
      <c r="HZ272" s="180"/>
      <c r="IA272" s="180"/>
    </row>
    <row r="273" spans="1:235" s="199" customFormat="1" ht="18" customHeight="1" x14ac:dyDescent="0.25">
      <c r="A273" s="181"/>
      <c r="B273" s="281" t="s">
        <v>115</v>
      </c>
      <c r="C273" s="281"/>
      <c r="D273" s="281"/>
      <c r="E273" s="281"/>
      <c r="F273" s="281"/>
      <c r="G273" s="281"/>
      <c r="H273" s="281"/>
      <c r="I273" s="281"/>
      <c r="J273" s="281"/>
      <c r="K273" s="281"/>
      <c r="L273" s="281"/>
      <c r="M273" s="281"/>
      <c r="N273" s="179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  <c r="AK273" s="180"/>
      <c r="AL273" s="180"/>
      <c r="AM273" s="180"/>
      <c r="AN273" s="180"/>
      <c r="AO273" s="180"/>
      <c r="AP273" s="180"/>
      <c r="AQ273" s="180"/>
      <c r="AR273" s="180"/>
      <c r="AS273" s="180"/>
      <c r="AT273" s="180"/>
      <c r="AU273" s="180"/>
      <c r="AV273" s="180"/>
      <c r="AW273" s="180"/>
      <c r="AX273" s="180"/>
      <c r="AY273" s="180"/>
      <c r="AZ273" s="180"/>
      <c r="BA273" s="180"/>
      <c r="BB273" s="180"/>
      <c r="BC273" s="180"/>
      <c r="BD273" s="180"/>
      <c r="BE273" s="180"/>
      <c r="BF273" s="180"/>
      <c r="BG273" s="180"/>
      <c r="BH273" s="180"/>
      <c r="BI273" s="180"/>
      <c r="BJ273" s="180"/>
      <c r="BK273" s="180"/>
      <c r="BL273" s="180"/>
      <c r="BM273" s="180"/>
      <c r="BN273" s="180"/>
      <c r="BO273" s="180"/>
      <c r="BP273" s="180"/>
      <c r="BQ273" s="180"/>
      <c r="BR273" s="180"/>
      <c r="BS273" s="180"/>
      <c r="BT273" s="180"/>
      <c r="BU273" s="180"/>
      <c r="BV273" s="180"/>
      <c r="BW273" s="180"/>
      <c r="BX273" s="180"/>
      <c r="BY273" s="180"/>
      <c r="BZ273" s="180"/>
      <c r="CA273" s="180"/>
      <c r="CB273" s="180"/>
      <c r="CC273" s="180"/>
      <c r="CD273" s="180"/>
      <c r="CE273" s="180"/>
      <c r="CF273" s="180"/>
      <c r="CG273" s="180"/>
      <c r="CH273" s="180"/>
      <c r="CI273" s="180"/>
      <c r="CJ273" s="180"/>
      <c r="CK273" s="180"/>
      <c r="CL273" s="180"/>
      <c r="CM273" s="180"/>
      <c r="CN273" s="180"/>
      <c r="CO273" s="180"/>
      <c r="CP273" s="180"/>
      <c r="CQ273" s="180"/>
      <c r="CR273" s="180"/>
      <c r="CS273" s="180"/>
      <c r="CT273" s="180"/>
      <c r="CU273" s="180"/>
      <c r="CV273" s="180"/>
      <c r="CW273" s="180"/>
      <c r="CX273" s="180"/>
      <c r="CY273" s="180"/>
      <c r="CZ273" s="180"/>
      <c r="DA273" s="180"/>
      <c r="DB273" s="180"/>
      <c r="DC273" s="180"/>
      <c r="DD273" s="180"/>
      <c r="DE273" s="180"/>
      <c r="DF273" s="180"/>
      <c r="DG273" s="180"/>
      <c r="DH273" s="180"/>
      <c r="DI273" s="180"/>
      <c r="DJ273" s="180"/>
      <c r="DK273" s="180"/>
      <c r="DL273" s="180"/>
      <c r="DM273" s="180"/>
      <c r="DN273" s="180"/>
      <c r="DO273" s="180"/>
      <c r="DP273" s="180"/>
      <c r="DQ273" s="180"/>
      <c r="DR273" s="180"/>
      <c r="DS273" s="180"/>
      <c r="DT273" s="180"/>
      <c r="DU273" s="180"/>
      <c r="DV273" s="180"/>
      <c r="DW273" s="180"/>
      <c r="DX273" s="180"/>
      <c r="DY273" s="180"/>
      <c r="DZ273" s="180"/>
      <c r="EA273" s="180"/>
      <c r="EB273" s="180"/>
      <c r="EC273" s="180"/>
      <c r="ED273" s="180"/>
      <c r="EE273" s="180"/>
      <c r="EF273" s="180"/>
      <c r="EG273" s="180"/>
      <c r="EH273" s="180"/>
      <c r="EI273" s="180"/>
      <c r="EJ273" s="180"/>
      <c r="EK273" s="180"/>
      <c r="EL273" s="180"/>
      <c r="EM273" s="180"/>
      <c r="EN273" s="180"/>
      <c r="EO273" s="180"/>
      <c r="EP273" s="180"/>
      <c r="EQ273" s="180"/>
      <c r="ER273" s="180"/>
      <c r="ES273" s="180"/>
      <c r="ET273" s="180"/>
      <c r="EU273" s="180"/>
      <c r="EV273" s="180"/>
      <c r="EW273" s="180"/>
      <c r="EX273" s="180"/>
      <c r="EY273" s="180"/>
      <c r="EZ273" s="180"/>
      <c r="FA273" s="180"/>
      <c r="FB273" s="180"/>
      <c r="FC273" s="180"/>
      <c r="FD273" s="180"/>
      <c r="FE273" s="180"/>
      <c r="FF273" s="180"/>
      <c r="FG273" s="180"/>
      <c r="FH273" s="180"/>
      <c r="FI273" s="180"/>
      <c r="FJ273" s="180"/>
      <c r="FK273" s="180"/>
      <c r="FL273" s="180"/>
      <c r="FM273" s="180"/>
      <c r="FN273" s="180"/>
      <c r="FO273" s="180"/>
      <c r="FP273" s="180"/>
      <c r="FQ273" s="180"/>
      <c r="FR273" s="180"/>
      <c r="FS273" s="180"/>
      <c r="FT273" s="180"/>
      <c r="FU273" s="180"/>
      <c r="FV273" s="180"/>
      <c r="FW273" s="180"/>
      <c r="FX273" s="180"/>
      <c r="FY273" s="180"/>
      <c r="FZ273" s="180"/>
      <c r="GA273" s="180"/>
      <c r="GB273" s="180"/>
      <c r="GC273" s="180"/>
      <c r="GD273" s="180"/>
      <c r="GE273" s="180"/>
      <c r="GF273" s="180"/>
      <c r="GG273" s="180"/>
      <c r="GH273" s="180"/>
      <c r="GI273" s="180"/>
      <c r="GJ273" s="180"/>
      <c r="GK273" s="180"/>
      <c r="GL273" s="180"/>
      <c r="GM273" s="180"/>
      <c r="GN273" s="180"/>
      <c r="GO273" s="180"/>
      <c r="GP273" s="180"/>
      <c r="GQ273" s="180"/>
      <c r="GR273" s="180"/>
      <c r="GS273" s="180"/>
      <c r="GT273" s="180"/>
      <c r="GU273" s="180"/>
      <c r="GV273" s="180"/>
      <c r="GW273" s="180"/>
      <c r="GX273" s="180"/>
      <c r="GY273" s="180"/>
      <c r="GZ273" s="180"/>
      <c r="HA273" s="180"/>
      <c r="HB273" s="180"/>
      <c r="HC273" s="180"/>
      <c r="HD273" s="180"/>
      <c r="HE273" s="180"/>
      <c r="HF273" s="180"/>
      <c r="HG273" s="180"/>
      <c r="HH273" s="180"/>
      <c r="HI273" s="180"/>
      <c r="HJ273" s="180"/>
      <c r="HK273" s="180"/>
      <c r="HL273" s="180"/>
      <c r="HM273" s="180"/>
      <c r="HN273" s="180"/>
      <c r="HO273" s="180"/>
      <c r="HP273" s="180"/>
      <c r="HQ273" s="180"/>
      <c r="HR273" s="180"/>
      <c r="HS273" s="180"/>
      <c r="HT273" s="180"/>
      <c r="HU273" s="180"/>
      <c r="HV273" s="180"/>
      <c r="HW273" s="180"/>
      <c r="HX273" s="180"/>
      <c r="HY273" s="180"/>
      <c r="HZ273" s="180"/>
      <c r="IA273" s="180"/>
    </row>
    <row r="274" spans="1:235" s="200" customFormat="1" ht="12.75" customHeight="1" x14ac:dyDescent="0.25">
      <c r="A274" s="248" t="s">
        <v>235</v>
      </c>
      <c r="B274" s="249"/>
      <c r="C274" s="250" t="s">
        <v>217</v>
      </c>
      <c r="D274" s="250"/>
      <c r="E274" s="250"/>
      <c r="F274" s="251">
        <v>15250</v>
      </c>
      <c r="G274" s="252"/>
      <c r="H274" s="251">
        <v>15250</v>
      </c>
      <c r="I274" s="252"/>
      <c r="J274" s="253">
        <v>9115.2800000000007</v>
      </c>
      <c r="K274" s="254"/>
      <c r="L274" s="255">
        <f t="shared" ref="L274:L292" si="64">J274/F274</f>
        <v>0.5977232786885246</v>
      </c>
      <c r="M274" s="256"/>
      <c r="N274" s="187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186"/>
      <c r="AT274" s="186"/>
      <c r="AU274" s="186"/>
      <c r="AV274" s="186"/>
      <c r="AW274" s="186"/>
      <c r="AX274" s="186"/>
      <c r="AY274" s="186"/>
      <c r="AZ274" s="186"/>
      <c r="BA274" s="186"/>
      <c r="BB274" s="186"/>
      <c r="BC274" s="186"/>
      <c r="BD274" s="186"/>
      <c r="BE274" s="186"/>
      <c r="BF274" s="186"/>
      <c r="BG274" s="186"/>
      <c r="BH274" s="186"/>
      <c r="BI274" s="186"/>
      <c r="BJ274" s="186"/>
      <c r="BK274" s="186"/>
      <c r="BL274" s="186"/>
      <c r="BM274" s="186"/>
      <c r="BN274" s="186"/>
      <c r="BO274" s="186"/>
      <c r="BP274" s="186"/>
      <c r="BQ274" s="186"/>
      <c r="BR274" s="186"/>
      <c r="BS274" s="186"/>
      <c r="BT274" s="186"/>
      <c r="BU274" s="186"/>
      <c r="BV274" s="186"/>
      <c r="BW274" s="186"/>
      <c r="BX274" s="186"/>
      <c r="BY274" s="186"/>
      <c r="BZ274" s="186"/>
      <c r="CA274" s="186"/>
      <c r="CB274" s="186"/>
      <c r="CC274" s="186"/>
      <c r="CD274" s="186"/>
      <c r="CE274" s="186"/>
      <c r="CF274" s="186"/>
      <c r="CG274" s="186"/>
      <c r="CH274" s="186"/>
      <c r="CI274" s="186"/>
      <c r="CJ274" s="186"/>
      <c r="CK274" s="186"/>
      <c r="CL274" s="186"/>
      <c r="CM274" s="186"/>
      <c r="CN274" s="186"/>
      <c r="CO274" s="186"/>
      <c r="CP274" s="186"/>
      <c r="CQ274" s="186"/>
      <c r="CR274" s="186"/>
      <c r="CS274" s="186"/>
      <c r="CT274" s="186"/>
      <c r="CU274" s="186"/>
      <c r="CV274" s="186"/>
      <c r="CW274" s="186"/>
      <c r="CX274" s="186"/>
      <c r="CY274" s="186"/>
      <c r="CZ274" s="186"/>
      <c r="DA274" s="186"/>
      <c r="DB274" s="186"/>
      <c r="DC274" s="186"/>
      <c r="DD274" s="186"/>
      <c r="DE274" s="186"/>
      <c r="DF274" s="186"/>
      <c r="DG274" s="186"/>
      <c r="DH274" s="186"/>
      <c r="DI274" s="186"/>
      <c r="DJ274" s="186"/>
      <c r="DK274" s="186"/>
      <c r="DL274" s="186"/>
      <c r="DM274" s="186"/>
      <c r="DN274" s="186"/>
      <c r="DO274" s="186"/>
      <c r="DP274" s="186"/>
      <c r="DQ274" s="186"/>
      <c r="DR274" s="186"/>
      <c r="DS274" s="186"/>
      <c r="DT274" s="186"/>
      <c r="DU274" s="186"/>
      <c r="DV274" s="186"/>
      <c r="DW274" s="186"/>
      <c r="DX274" s="186"/>
      <c r="DY274" s="186"/>
      <c r="DZ274" s="186"/>
      <c r="EA274" s="186"/>
      <c r="EB274" s="186"/>
      <c r="EC274" s="186"/>
      <c r="ED274" s="186"/>
      <c r="EE274" s="186"/>
      <c r="EF274" s="186"/>
      <c r="EG274" s="186"/>
      <c r="EH274" s="186"/>
      <c r="EI274" s="186"/>
      <c r="EJ274" s="186"/>
      <c r="EK274" s="186"/>
      <c r="EL274" s="186"/>
      <c r="EM274" s="186"/>
      <c r="EN274" s="186"/>
      <c r="EO274" s="186"/>
      <c r="EP274" s="186"/>
      <c r="EQ274" s="186"/>
      <c r="ER274" s="186"/>
      <c r="ES274" s="186"/>
      <c r="ET274" s="186"/>
      <c r="EU274" s="186"/>
      <c r="EV274" s="186"/>
      <c r="EW274" s="186"/>
      <c r="EX274" s="186"/>
      <c r="EY274" s="186"/>
      <c r="EZ274" s="186"/>
      <c r="FA274" s="186"/>
      <c r="FB274" s="186"/>
      <c r="FC274" s="186"/>
      <c r="FD274" s="186"/>
      <c r="FE274" s="186"/>
      <c r="FF274" s="186"/>
      <c r="FG274" s="186"/>
      <c r="FH274" s="186"/>
      <c r="FI274" s="186"/>
      <c r="FJ274" s="186"/>
      <c r="FK274" s="186"/>
      <c r="FL274" s="186"/>
      <c r="FM274" s="186"/>
      <c r="FN274" s="186"/>
      <c r="FO274" s="186"/>
      <c r="FP274" s="186"/>
      <c r="FQ274" s="186"/>
      <c r="FR274" s="186"/>
      <c r="FS274" s="186"/>
      <c r="FT274" s="186"/>
      <c r="FU274" s="186"/>
      <c r="FV274" s="186"/>
      <c r="FW274" s="186"/>
      <c r="FX274" s="186"/>
      <c r="FY274" s="186"/>
      <c r="FZ274" s="186"/>
      <c r="GA274" s="186"/>
      <c r="GB274" s="186"/>
      <c r="GC274" s="186"/>
      <c r="GD274" s="186"/>
      <c r="GE274" s="186"/>
      <c r="GF274" s="186"/>
      <c r="GG274" s="186"/>
      <c r="GH274" s="186"/>
      <c r="GI274" s="186"/>
      <c r="GJ274" s="186"/>
      <c r="GK274" s="186"/>
      <c r="GL274" s="186"/>
      <c r="GM274" s="186"/>
      <c r="GN274" s="186"/>
      <c r="GO274" s="186"/>
      <c r="GP274" s="186"/>
      <c r="GQ274" s="186"/>
      <c r="GR274" s="186"/>
      <c r="GS274" s="186"/>
      <c r="GT274" s="186"/>
      <c r="GU274" s="186"/>
      <c r="GV274" s="186"/>
      <c r="GW274" s="186"/>
      <c r="GX274" s="186"/>
      <c r="GY274" s="186"/>
      <c r="GZ274" s="186"/>
      <c r="HA274" s="186"/>
      <c r="HB274" s="186"/>
      <c r="HC274" s="186"/>
      <c r="HD274" s="186"/>
      <c r="HE274" s="186"/>
      <c r="HF274" s="186"/>
      <c r="HG274" s="186"/>
      <c r="HH274" s="186"/>
      <c r="HI274" s="186"/>
      <c r="HJ274" s="186"/>
      <c r="HK274" s="186"/>
      <c r="HL274" s="186"/>
      <c r="HM274" s="186"/>
      <c r="HN274" s="186"/>
      <c r="HO274" s="186"/>
      <c r="HP274" s="186"/>
      <c r="HQ274" s="186"/>
      <c r="HR274" s="186"/>
      <c r="HS274" s="186"/>
      <c r="HT274" s="186"/>
      <c r="HU274" s="186"/>
      <c r="HV274" s="186"/>
      <c r="HW274" s="186"/>
      <c r="HX274" s="186"/>
      <c r="HY274" s="186"/>
      <c r="HZ274" s="186"/>
      <c r="IA274" s="186"/>
    </row>
    <row r="275" spans="1:235" s="200" customFormat="1" ht="13.5" customHeight="1" x14ac:dyDescent="0.25">
      <c r="A275" s="185"/>
      <c r="B275" s="185"/>
      <c r="C275" s="257" t="s">
        <v>116</v>
      </c>
      <c r="D275" s="257"/>
      <c r="E275" s="257"/>
      <c r="F275" s="258">
        <f>F274</f>
        <v>15250</v>
      </c>
      <c r="G275" s="259"/>
      <c r="H275" s="258">
        <f>H274</f>
        <v>15250</v>
      </c>
      <c r="I275" s="259"/>
      <c r="J275" s="260">
        <f>J274</f>
        <v>9115.2800000000007</v>
      </c>
      <c r="K275" s="261"/>
      <c r="L275" s="262">
        <f t="shared" si="64"/>
        <v>0.5977232786885246</v>
      </c>
      <c r="M275" s="263"/>
      <c r="N275" s="190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186"/>
      <c r="AT275" s="186"/>
      <c r="AU275" s="186"/>
      <c r="AV275" s="186"/>
      <c r="AW275" s="186"/>
      <c r="AX275" s="186"/>
      <c r="AY275" s="186"/>
      <c r="AZ275" s="186"/>
      <c r="BA275" s="186"/>
      <c r="BB275" s="186"/>
      <c r="BC275" s="186"/>
      <c r="BD275" s="186"/>
      <c r="BE275" s="186"/>
      <c r="BF275" s="186"/>
      <c r="BG275" s="186"/>
      <c r="BH275" s="186"/>
      <c r="BI275" s="186"/>
      <c r="BJ275" s="186"/>
      <c r="BK275" s="186"/>
      <c r="BL275" s="186"/>
      <c r="BM275" s="186"/>
      <c r="BN275" s="186"/>
      <c r="BO275" s="186"/>
      <c r="BP275" s="186"/>
      <c r="BQ275" s="186"/>
      <c r="BR275" s="186"/>
      <c r="BS275" s="186"/>
      <c r="BT275" s="186"/>
      <c r="BU275" s="186"/>
      <c r="BV275" s="186"/>
      <c r="BW275" s="186"/>
      <c r="BX275" s="186"/>
      <c r="BY275" s="186"/>
      <c r="BZ275" s="186"/>
      <c r="CA275" s="186"/>
      <c r="CB275" s="186"/>
      <c r="CC275" s="186"/>
      <c r="CD275" s="186"/>
      <c r="CE275" s="186"/>
      <c r="CF275" s="186"/>
      <c r="CG275" s="186"/>
      <c r="CH275" s="186"/>
      <c r="CI275" s="186"/>
      <c r="CJ275" s="186"/>
      <c r="CK275" s="186"/>
      <c r="CL275" s="186"/>
      <c r="CM275" s="186"/>
      <c r="CN275" s="186"/>
      <c r="CO275" s="186"/>
      <c r="CP275" s="186"/>
      <c r="CQ275" s="186"/>
      <c r="CR275" s="186"/>
      <c r="CS275" s="186"/>
      <c r="CT275" s="186"/>
      <c r="CU275" s="186"/>
      <c r="CV275" s="186"/>
      <c r="CW275" s="186"/>
      <c r="CX275" s="186"/>
      <c r="CY275" s="186"/>
      <c r="CZ275" s="186"/>
      <c r="DA275" s="186"/>
      <c r="DB275" s="186"/>
      <c r="DC275" s="186"/>
      <c r="DD275" s="186"/>
      <c r="DE275" s="186"/>
      <c r="DF275" s="186"/>
      <c r="DG275" s="186"/>
      <c r="DH275" s="186"/>
      <c r="DI275" s="186"/>
      <c r="DJ275" s="186"/>
      <c r="DK275" s="186"/>
      <c r="DL275" s="186"/>
      <c r="DM275" s="186"/>
      <c r="DN275" s="186"/>
      <c r="DO275" s="186"/>
      <c r="DP275" s="186"/>
      <c r="DQ275" s="186"/>
      <c r="DR275" s="186"/>
      <c r="DS275" s="186"/>
      <c r="DT275" s="186"/>
      <c r="DU275" s="186"/>
      <c r="DV275" s="186"/>
      <c r="DW275" s="186"/>
      <c r="DX275" s="186"/>
      <c r="DY275" s="186"/>
      <c r="DZ275" s="186"/>
      <c r="EA275" s="186"/>
      <c r="EB275" s="186"/>
      <c r="EC275" s="186"/>
      <c r="ED275" s="186"/>
      <c r="EE275" s="186"/>
      <c r="EF275" s="186"/>
      <c r="EG275" s="186"/>
      <c r="EH275" s="186"/>
      <c r="EI275" s="186"/>
      <c r="EJ275" s="186"/>
      <c r="EK275" s="186"/>
      <c r="EL275" s="186"/>
      <c r="EM275" s="186"/>
      <c r="EN275" s="186"/>
      <c r="EO275" s="186"/>
      <c r="EP275" s="186"/>
      <c r="EQ275" s="186"/>
      <c r="ER275" s="186"/>
      <c r="ES275" s="186"/>
      <c r="ET275" s="186"/>
      <c r="EU275" s="186"/>
      <c r="EV275" s="186"/>
      <c r="EW275" s="186"/>
      <c r="EX275" s="186"/>
      <c r="EY275" s="186"/>
      <c r="EZ275" s="186"/>
      <c r="FA275" s="186"/>
      <c r="FB275" s="186"/>
      <c r="FC275" s="186"/>
      <c r="FD275" s="186"/>
      <c r="FE275" s="186"/>
      <c r="FF275" s="186"/>
      <c r="FG275" s="186"/>
      <c r="FH275" s="186"/>
      <c r="FI275" s="186"/>
      <c r="FJ275" s="186"/>
      <c r="FK275" s="186"/>
      <c r="FL275" s="186"/>
      <c r="FM275" s="186"/>
      <c r="FN275" s="186"/>
      <c r="FO275" s="186"/>
      <c r="FP275" s="186"/>
      <c r="FQ275" s="186"/>
      <c r="FR275" s="186"/>
      <c r="FS275" s="186"/>
      <c r="FT275" s="186"/>
      <c r="FU275" s="186"/>
      <c r="FV275" s="186"/>
      <c r="FW275" s="186"/>
      <c r="FX275" s="186"/>
      <c r="FY275" s="186"/>
      <c r="FZ275" s="186"/>
      <c r="GA275" s="186"/>
      <c r="GB275" s="186"/>
      <c r="GC275" s="186"/>
      <c r="GD275" s="186"/>
      <c r="GE275" s="186"/>
      <c r="GF275" s="186"/>
      <c r="GG275" s="186"/>
      <c r="GH275" s="186"/>
      <c r="GI275" s="186"/>
      <c r="GJ275" s="186"/>
      <c r="GK275" s="186"/>
      <c r="GL275" s="186"/>
      <c r="GM275" s="186"/>
      <c r="GN275" s="186"/>
      <c r="GO275" s="186"/>
      <c r="GP275" s="186"/>
      <c r="GQ275" s="186"/>
      <c r="GR275" s="186"/>
      <c r="GS275" s="186"/>
      <c r="GT275" s="186"/>
      <c r="GU275" s="186"/>
      <c r="GV275" s="186"/>
      <c r="GW275" s="186"/>
      <c r="GX275" s="186"/>
      <c r="GY275" s="186"/>
      <c r="GZ275" s="186"/>
      <c r="HA275" s="186"/>
      <c r="HB275" s="186"/>
      <c r="HC275" s="186"/>
      <c r="HD275" s="186"/>
      <c r="HE275" s="186"/>
      <c r="HF275" s="186"/>
      <c r="HG275" s="186"/>
      <c r="HH275" s="186"/>
      <c r="HI275" s="186"/>
      <c r="HJ275" s="186"/>
      <c r="HK275" s="186"/>
      <c r="HL275" s="186"/>
      <c r="HM275" s="186"/>
      <c r="HN275" s="186"/>
      <c r="HO275" s="186"/>
      <c r="HP275" s="186"/>
      <c r="HQ275" s="186"/>
      <c r="HR275" s="186"/>
      <c r="HS275" s="186"/>
      <c r="HT275" s="186"/>
      <c r="HU275" s="186"/>
      <c r="HV275" s="186"/>
      <c r="HW275" s="186"/>
      <c r="HX275" s="186"/>
      <c r="HY275" s="186"/>
      <c r="HZ275" s="186"/>
      <c r="IA275" s="186"/>
    </row>
    <row r="276" spans="1:235" s="200" customFormat="1" ht="12.75" x14ac:dyDescent="0.25">
      <c r="A276" s="248" t="s">
        <v>236</v>
      </c>
      <c r="B276" s="249"/>
      <c r="C276" s="250" t="s">
        <v>147</v>
      </c>
      <c r="D276" s="250"/>
      <c r="E276" s="250"/>
      <c r="F276" s="251">
        <v>0</v>
      </c>
      <c r="G276" s="252"/>
      <c r="H276" s="251">
        <v>0</v>
      </c>
      <c r="I276" s="252"/>
      <c r="J276" s="253">
        <v>0</v>
      </c>
      <c r="K276" s="254"/>
      <c r="L276" s="255" t="e">
        <f t="shared" si="64"/>
        <v>#DIV/0!</v>
      </c>
      <c r="M276" s="256"/>
      <c r="N276" s="187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6"/>
      <c r="AT276" s="186"/>
      <c r="AU276" s="186"/>
      <c r="AV276" s="186"/>
      <c r="AW276" s="186"/>
      <c r="AX276" s="186"/>
      <c r="AY276" s="186"/>
      <c r="AZ276" s="186"/>
      <c r="BA276" s="186"/>
      <c r="BB276" s="186"/>
      <c r="BC276" s="186"/>
      <c r="BD276" s="186"/>
      <c r="BE276" s="186"/>
      <c r="BF276" s="186"/>
      <c r="BG276" s="186"/>
      <c r="BH276" s="186"/>
      <c r="BI276" s="186"/>
      <c r="BJ276" s="186"/>
      <c r="BK276" s="186"/>
      <c r="BL276" s="186"/>
      <c r="BM276" s="186"/>
      <c r="BN276" s="186"/>
      <c r="BO276" s="186"/>
      <c r="BP276" s="186"/>
      <c r="BQ276" s="186"/>
      <c r="BR276" s="186"/>
      <c r="BS276" s="186"/>
      <c r="BT276" s="186"/>
      <c r="BU276" s="186"/>
      <c r="BV276" s="186"/>
      <c r="BW276" s="186"/>
      <c r="BX276" s="186"/>
      <c r="BY276" s="186"/>
      <c r="BZ276" s="186"/>
      <c r="CA276" s="186"/>
      <c r="CB276" s="186"/>
      <c r="CC276" s="186"/>
      <c r="CD276" s="186"/>
      <c r="CE276" s="186"/>
      <c r="CF276" s="186"/>
      <c r="CG276" s="186"/>
      <c r="CH276" s="186"/>
      <c r="CI276" s="186"/>
      <c r="CJ276" s="186"/>
      <c r="CK276" s="186"/>
      <c r="CL276" s="186"/>
      <c r="CM276" s="186"/>
      <c r="CN276" s="186"/>
      <c r="CO276" s="186"/>
      <c r="CP276" s="186"/>
      <c r="CQ276" s="186"/>
      <c r="CR276" s="186"/>
      <c r="CS276" s="186"/>
      <c r="CT276" s="186"/>
      <c r="CU276" s="186"/>
      <c r="CV276" s="186"/>
      <c r="CW276" s="186"/>
      <c r="CX276" s="186"/>
      <c r="CY276" s="186"/>
      <c r="CZ276" s="186"/>
      <c r="DA276" s="186"/>
      <c r="DB276" s="186"/>
      <c r="DC276" s="186"/>
      <c r="DD276" s="186"/>
      <c r="DE276" s="186"/>
      <c r="DF276" s="186"/>
      <c r="DG276" s="186"/>
      <c r="DH276" s="186"/>
      <c r="DI276" s="186"/>
      <c r="DJ276" s="186"/>
      <c r="DK276" s="186"/>
      <c r="DL276" s="186"/>
      <c r="DM276" s="186"/>
      <c r="DN276" s="186"/>
      <c r="DO276" s="186"/>
      <c r="DP276" s="186"/>
      <c r="DQ276" s="186"/>
      <c r="DR276" s="186"/>
      <c r="DS276" s="186"/>
      <c r="DT276" s="186"/>
      <c r="DU276" s="186"/>
      <c r="DV276" s="186"/>
      <c r="DW276" s="186"/>
      <c r="DX276" s="186"/>
      <c r="DY276" s="186"/>
      <c r="DZ276" s="186"/>
      <c r="EA276" s="186"/>
      <c r="EB276" s="186"/>
      <c r="EC276" s="186"/>
      <c r="ED276" s="186"/>
      <c r="EE276" s="186"/>
      <c r="EF276" s="186"/>
      <c r="EG276" s="186"/>
      <c r="EH276" s="186"/>
      <c r="EI276" s="186"/>
      <c r="EJ276" s="186"/>
      <c r="EK276" s="186"/>
      <c r="EL276" s="186"/>
      <c r="EM276" s="186"/>
      <c r="EN276" s="186"/>
      <c r="EO276" s="186"/>
      <c r="EP276" s="186"/>
      <c r="EQ276" s="186"/>
      <c r="ER276" s="186"/>
      <c r="ES276" s="186"/>
      <c r="ET276" s="186"/>
      <c r="EU276" s="186"/>
      <c r="EV276" s="186"/>
      <c r="EW276" s="186"/>
      <c r="EX276" s="186"/>
      <c r="EY276" s="186"/>
      <c r="EZ276" s="186"/>
      <c r="FA276" s="186"/>
      <c r="FB276" s="186"/>
      <c r="FC276" s="186"/>
      <c r="FD276" s="186"/>
      <c r="FE276" s="186"/>
      <c r="FF276" s="186"/>
      <c r="FG276" s="186"/>
      <c r="FH276" s="186"/>
      <c r="FI276" s="186"/>
      <c r="FJ276" s="186"/>
      <c r="FK276" s="186"/>
      <c r="FL276" s="186"/>
      <c r="FM276" s="186"/>
      <c r="FN276" s="186"/>
      <c r="FO276" s="186"/>
      <c r="FP276" s="186"/>
      <c r="FQ276" s="186"/>
      <c r="FR276" s="186"/>
      <c r="FS276" s="186"/>
      <c r="FT276" s="186"/>
      <c r="FU276" s="186"/>
      <c r="FV276" s="186"/>
      <c r="FW276" s="186"/>
      <c r="FX276" s="186"/>
      <c r="FY276" s="186"/>
      <c r="FZ276" s="186"/>
      <c r="GA276" s="186"/>
      <c r="GB276" s="186"/>
      <c r="GC276" s="186"/>
      <c r="GD276" s="186"/>
      <c r="GE276" s="186"/>
      <c r="GF276" s="186"/>
      <c r="GG276" s="186"/>
      <c r="GH276" s="186"/>
      <c r="GI276" s="186"/>
      <c r="GJ276" s="186"/>
      <c r="GK276" s="186"/>
      <c r="GL276" s="186"/>
      <c r="GM276" s="186"/>
      <c r="GN276" s="186"/>
      <c r="GO276" s="186"/>
      <c r="GP276" s="186"/>
      <c r="GQ276" s="186"/>
      <c r="GR276" s="186"/>
      <c r="GS276" s="186"/>
      <c r="GT276" s="186"/>
      <c r="GU276" s="186"/>
      <c r="GV276" s="186"/>
      <c r="GW276" s="186"/>
      <c r="GX276" s="186"/>
      <c r="GY276" s="186"/>
      <c r="GZ276" s="186"/>
      <c r="HA276" s="186"/>
      <c r="HB276" s="186"/>
      <c r="HC276" s="186"/>
      <c r="HD276" s="186"/>
      <c r="HE276" s="186"/>
      <c r="HF276" s="186"/>
      <c r="HG276" s="186"/>
      <c r="HH276" s="186"/>
      <c r="HI276" s="186"/>
      <c r="HJ276" s="186"/>
      <c r="HK276" s="186"/>
      <c r="HL276" s="186"/>
      <c r="HM276" s="186"/>
      <c r="HN276" s="186"/>
      <c r="HO276" s="186"/>
      <c r="HP276" s="186"/>
      <c r="HQ276" s="186"/>
      <c r="HR276" s="186"/>
      <c r="HS276" s="186"/>
      <c r="HT276" s="186"/>
      <c r="HU276" s="186"/>
      <c r="HV276" s="186"/>
      <c r="HW276" s="186"/>
      <c r="HX276" s="186"/>
      <c r="HY276" s="186"/>
      <c r="HZ276" s="186"/>
      <c r="IA276" s="186"/>
    </row>
    <row r="277" spans="1:235" s="200" customFormat="1" ht="12.75" x14ac:dyDescent="0.25">
      <c r="A277" s="248">
        <v>818</v>
      </c>
      <c r="B277" s="249"/>
      <c r="C277" s="250" t="s">
        <v>147</v>
      </c>
      <c r="D277" s="250"/>
      <c r="E277" s="250"/>
      <c r="F277" s="251">
        <v>0</v>
      </c>
      <c r="G277" s="252"/>
      <c r="H277" s="251">
        <v>0</v>
      </c>
      <c r="I277" s="252"/>
      <c r="J277" s="253">
        <v>0</v>
      </c>
      <c r="K277" s="254"/>
      <c r="L277" s="255" t="e">
        <f t="shared" si="64"/>
        <v>#DIV/0!</v>
      </c>
      <c r="M277" s="256"/>
      <c r="N277" s="187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186"/>
      <c r="AT277" s="186"/>
      <c r="AU277" s="186"/>
      <c r="AV277" s="186"/>
      <c r="AW277" s="186"/>
      <c r="AX277" s="186"/>
      <c r="AY277" s="186"/>
      <c r="AZ277" s="186"/>
      <c r="BA277" s="186"/>
      <c r="BB277" s="186"/>
      <c r="BC277" s="186"/>
      <c r="BD277" s="186"/>
      <c r="BE277" s="186"/>
      <c r="BF277" s="186"/>
      <c r="BG277" s="186"/>
      <c r="BH277" s="186"/>
      <c r="BI277" s="186"/>
      <c r="BJ277" s="186"/>
      <c r="BK277" s="186"/>
      <c r="BL277" s="186"/>
      <c r="BM277" s="186"/>
      <c r="BN277" s="186"/>
      <c r="BO277" s="186"/>
      <c r="BP277" s="186"/>
      <c r="BQ277" s="186"/>
      <c r="BR277" s="186"/>
      <c r="BS277" s="186"/>
      <c r="BT277" s="186"/>
      <c r="BU277" s="186"/>
      <c r="BV277" s="186"/>
      <c r="BW277" s="186"/>
      <c r="BX277" s="186"/>
      <c r="BY277" s="186"/>
      <c r="BZ277" s="186"/>
      <c r="CA277" s="186"/>
      <c r="CB277" s="186"/>
      <c r="CC277" s="186"/>
      <c r="CD277" s="186"/>
      <c r="CE277" s="186"/>
      <c r="CF277" s="186"/>
      <c r="CG277" s="186"/>
      <c r="CH277" s="186"/>
      <c r="CI277" s="186"/>
      <c r="CJ277" s="186"/>
      <c r="CK277" s="186"/>
      <c r="CL277" s="186"/>
      <c r="CM277" s="186"/>
      <c r="CN277" s="186"/>
      <c r="CO277" s="186"/>
      <c r="CP277" s="186"/>
      <c r="CQ277" s="186"/>
      <c r="CR277" s="186"/>
      <c r="CS277" s="186"/>
      <c r="CT277" s="186"/>
      <c r="CU277" s="186"/>
      <c r="CV277" s="186"/>
      <c r="CW277" s="186"/>
      <c r="CX277" s="186"/>
      <c r="CY277" s="186"/>
      <c r="CZ277" s="186"/>
      <c r="DA277" s="186"/>
      <c r="DB277" s="186"/>
      <c r="DC277" s="186"/>
      <c r="DD277" s="186"/>
      <c r="DE277" s="186"/>
      <c r="DF277" s="186"/>
      <c r="DG277" s="186"/>
      <c r="DH277" s="186"/>
      <c r="DI277" s="186"/>
      <c r="DJ277" s="186"/>
      <c r="DK277" s="186"/>
      <c r="DL277" s="186"/>
      <c r="DM277" s="186"/>
      <c r="DN277" s="186"/>
      <c r="DO277" s="186"/>
      <c r="DP277" s="186"/>
      <c r="DQ277" s="186"/>
      <c r="DR277" s="186"/>
      <c r="DS277" s="186"/>
      <c r="DT277" s="186"/>
      <c r="DU277" s="186"/>
      <c r="DV277" s="186"/>
      <c r="DW277" s="186"/>
      <c r="DX277" s="186"/>
      <c r="DY277" s="186"/>
      <c r="DZ277" s="186"/>
      <c r="EA277" s="186"/>
      <c r="EB277" s="186"/>
      <c r="EC277" s="186"/>
      <c r="ED277" s="186"/>
      <c r="EE277" s="186"/>
      <c r="EF277" s="186"/>
      <c r="EG277" s="186"/>
      <c r="EH277" s="186"/>
      <c r="EI277" s="186"/>
      <c r="EJ277" s="186"/>
      <c r="EK277" s="186"/>
      <c r="EL277" s="186"/>
      <c r="EM277" s="186"/>
      <c r="EN277" s="186"/>
      <c r="EO277" s="186"/>
      <c r="EP277" s="186"/>
      <c r="EQ277" s="186"/>
      <c r="ER277" s="186"/>
      <c r="ES277" s="186"/>
      <c r="ET277" s="186"/>
      <c r="EU277" s="186"/>
      <c r="EV277" s="186"/>
      <c r="EW277" s="186"/>
      <c r="EX277" s="186"/>
      <c r="EY277" s="186"/>
      <c r="EZ277" s="186"/>
      <c r="FA277" s="186"/>
      <c r="FB277" s="186"/>
      <c r="FC277" s="186"/>
      <c r="FD277" s="186"/>
      <c r="FE277" s="186"/>
      <c r="FF277" s="186"/>
      <c r="FG277" s="186"/>
      <c r="FH277" s="186"/>
      <c r="FI277" s="186"/>
      <c r="FJ277" s="186"/>
      <c r="FK277" s="186"/>
      <c r="FL277" s="186"/>
      <c r="FM277" s="186"/>
      <c r="FN277" s="186"/>
      <c r="FO277" s="186"/>
      <c r="FP277" s="186"/>
      <c r="FQ277" s="186"/>
      <c r="FR277" s="186"/>
      <c r="FS277" s="186"/>
      <c r="FT277" s="186"/>
      <c r="FU277" s="186"/>
      <c r="FV277" s="186"/>
      <c r="FW277" s="186"/>
      <c r="FX277" s="186"/>
      <c r="FY277" s="186"/>
      <c r="FZ277" s="186"/>
      <c r="GA277" s="186"/>
      <c r="GB277" s="186"/>
      <c r="GC277" s="186"/>
      <c r="GD277" s="186"/>
      <c r="GE277" s="186"/>
      <c r="GF277" s="186"/>
      <c r="GG277" s="186"/>
      <c r="GH277" s="186"/>
      <c r="GI277" s="186"/>
      <c r="GJ277" s="186"/>
      <c r="GK277" s="186"/>
      <c r="GL277" s="186"/>
      <c r="GM277" s="186"/>
      <c r="GN277" s="186"/>
      <c r="GO277" s="186"/>
      <c r="GP277" s="186"/>
      <c r="GQ277" s="186"/>
      <c r="GR277" s="186"/>
      <c r="GS277" s="186"/>
      <c r="GT277" s="186"/>
      <c r="GU277" s="186"/>
      <c r="GV277" s="186"/>
      <c r="GW277" s="186"/>
      <c r="GX277" s="186"/>
      <c r="GY277" s="186"/>
      <c r="GZ277" s="186"/>
      <c r="HA277" s="186"/>
      <c r="HB277" s="186"/>
      <c r="HC277" s="186"/>
      <c r="HD277" s="186"/>
      <c r="HE277" s="186"/>
      <c r="HF277" s="186"/>
      <c r="HG277" s="186"/>
      <c r="HH277" s="186"/>
      <c r="HI277" s="186"/>
      <c r="HJ277" s="186"/>
      <c r="HK277" s="186"/>
      <c r="HL277" s="186"/>
      <c r="HM277" s="186"/>
      <c r="HN277" s="186"/>
      <c r="HO277" s="186"/>
      <c r="HP277" s="186"/>
      <c r="HQ277" s="186"/>
      <c r="HR277" s="186"/>
      <c r="HS277" s="186"/>
      <c r="HT277" s="186"/>
      <c r="HU277" s="186"/>
      <c r="HV277" s="186"/>
      <c r="HW277" s="186"/>
      <c r="HX277" s="186"/>
      <c r="HY277" s="186"/>
      <c r="HZ277" s="186"/>
      <c r="IA277" s="186"/>
    </row>
    <row r="278" spans="1:235" s="200" customFormat="1" ht="12.75" x14ac:dyDescent="0.25">
      <c r="A278" s="248" t="s">
        <v>237</v>
      </c>
      <c r="B278" s="249"/>
      <c r="C278" s="250" t="s">
        <v>192</v>
      </c>
      <c r="D278" s="250"/>
      <c r="E278" s="250"/>
      <c r="F278" s="251">
        <v>0</v>
      </c>
      <c r="G278" s="252"/>
      <c r="H278" s="251">
        <v>0</v>
      </c>
      <c r="I278" s="252"/>
      <c r="J278" s="253">
        <v>0</v>
      </c>
      <c r="K278" s="254"/>
      <c r="L278" s="255" t="e">
        <f t="shared" si="64"/>
        <v>#DIV/0!</v>
      </c>
      <c r="M278" s="256"/>
      <c r="N278" s="187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6"/>
      <c r="AN278" s="186"/>
      <c r="AO278" s="186"/>
      <c r="AP278" s="186"/>
      <c r="AQ278" s="186"/>
      <c r="AR278" s="186"/>
      <c r="AS278" s="186"/>
      <c r="AT278" s="186"/>
      <c r="AU278" s="186"/>
      <c r="AV278" s="186"/>
      <c r="AW278" s="186"/>
      <c r="AX278" s="186"/>
      <c r="AY278" s="186"/>
      <c r="AZ278" s="186"/>
      <c r="BA278" s="186"/>
      <c r="BB278" s="186"/>
      <c r="BC278" s="186"/>
      <c r="BD278" s="186"/>
      <c r="BE278" s="186"/>
      <c r="BF278" s="186"/>
      <c r="BG278" s="186"/>
      <c r="BH278" s="186"/>
      <c r="BI278" s="186"/>
      <c r="BJ278" s="186"/>
      <c r="BK278" s="186"/>
      <c r="BL278" s="186"/>
      <c r="BM278" s="186"/>
      <c r="BN278" s="186"/>
      <c r="BO278" s="186"/>
      <c r="BP278" s="186"/>
      <c r="BQ278" s="186"/>
      <c r="BR278" s="186"/>
      <c r="BS278" s="186"/>
      <c r="BT278" s="186"/>
      <c r="BU278" s="186"/>
      <c r="BV278" s="186"/>
      <c r="BW278" s="186"/>
      <c r="BX278" s="186"/>
      <c r="BY278" s="186"/>
      <c r="BZ278" s="186"/>
      <c r="CA278" s="186"/>
      <c r="CB278" s="186"/>
      <c r="CC278" s="186"/>
      <c r="CD278" s="186"/>
      <c r="CE278" s="186"/>
      <c r="CF278" s="186"/>
      <c r="CG278" s="186"/>
      <c r="CH278" s="186"/>
      <c r="CI278" s="186"/>
      <c r="CJ278" s="186"/>
      <c r="CK278" s="186"/>
      <c r="CL278" s="186"/>
      <c r="CM278" s="186"/>
      <c r="CN278" s="186"/>
      <c r="CO278" s="186"/>
      <c r="CP278" s="186"/>
      <c r="CQ278" s="186"/>
      <c r="CR278" s="186"/>
      <c r="CS278" s="186"/>
      <c r="CT278" s="186"/>
      <c r="CU278" s="186"/>
      <c r="CV278" s="186"/>
      <c r="CW278" s="186"/>
      <c r="CX278" s="186"/>
      <c r="CY278" s="186"/>
      <c r="CZ278" s="186"/>
      <c r="DA278" s="186"/>
      <c r="DB278" s="186"/>
      <c r="DC278" s="186"/>
      <c r="DD278" s="186"/>
      <c r="DE278" s="186"/>
      <c r="DF278" s="186"/>
      <c r="DG278" s="186"/>
      <c r="DH278" s="186"/>
      <c r="DI278" s="186"/>
      <c r="DJ278" s="186"/>
      <c r="DK278" s="186"/>
      <c r="DL278" s="186"/>
      <c r="DM278" s="186"/>
      <c r="DN278" s="186"/>
      <c r="DO278" s="186"/>
      <c r="DP278" s="186"/>
      <c r="DQ278" s="186"/>
      <c r="DR278" s="186"/>
      <c r="DS278" s="186"/>
      <c r="DT278" s="186"/>
      <c r="DU278" s="186"/>
      <c r="DV278" s="186"/>
      <c r="DW278" s="186"/>
      <c r="DX278" s="186"/>
      <c r="DY278" s="186"/>
      <c r="DZ278" s="186"/>
      <c r="EA278" s="186"/>
      <c r="EB278" s="186"/>
      <c r="EC278" s="186"/>
      <c r="ED278" s="186"/>
      <c r="EE278" s="186"/>
      <c r="EF278" s="186"/>
      <c r="EG278" s="186"/>
      <c r="EH278" s="186"/>
      <c r="EI278" s="186"/>
      <c r="EJ278" s="186"/>
      <c r="EK278" s="186"/>
      <c r="EL278" s="186"/>
      <c r="EM278" s="186"/>
      <c r="EN278" s="186"/>
      <c r="EO278" s="186"/>
      <c r="EP278" s="186"/>
      <c r="EQ278" s="186"/>
      <c r="ER278" s="186"/>
      <c r="ES278" s="186"/>
      <c r="ET278" s="186"/>
      <c r="EU278" s="186"/>
      <c r="EV278" s="186"/>
      <c r="EW278" s="186"/>
      <c r="EX278" s="186"/>
      <c r="EY278" s="186"/>
      <c r="EZ278" s="186"/>
      <c r="FA278" s="186"/>
      <c r="FB278" s="186"/>
      <c r="FC278" s="186"/>
      <c r="FD278" s="186"/>
      <c r="FE278" s="186"/>
      <c r="FF278" s="186"/>
      <c r="FG278" s="186"/>
      <c r="FH278" s="186"/>
      <c r="FI278" s="186"/>
      <c r="FJ278" s="186"/>
      <c r="FK278" s="186"/>
      <c r="FL278" s="186"/>
      <c r="FM278" s="186"/>
      <c r="FN278" s="186"/>
      <c r="FO278" s="186"/>
      <c r="FP278" s="186"/>
      <c r="FQ278" s="186"/>
      <c r="FR278" s="186"/>
      <c r="FS278" s="186"/>
      <c r="FT278" s="186"/>
      <c r="FU278" s="186"/>
      <c r="FV278" s="186"/>
      <c r="FW278" s="186"/>
      <c r="FX278" s="186"/>
      <c r="FY278" s="186"/>
      <c r="FZ278" s="186"/>
      <c r="GA278" s="186"/>
      <c r="GB278" s="186"/>
      <c r="GC278" s="186"/>
      <c r="GD278" s="186"/>
      <c r="GE278" s="186"/>
      <c r="GF278" s="186"/>
      <c r="GG278" s="186"/>
      <c r="GH278" s="186"/>
      <c r="GI278" s="186"/>
      <c r="GJ278" s="186"/>
      <c r="GK278" s="186"/>
      <c r="GL278" s="186"/>
      <c r="GM278" s="186"/>
      <c r="GN278" s="186"/>
      <c r="GO278" s="186"/>
      <c r="GP278" s="186"/>
      <c r="GQ278" s="186"/>
      <c r="GR278" s="186"/>
      <c r="GS278" s="186"/>
      <c r="GT278" s="186"/>
      <c r="GU278" s="186"/>
      <c r="GV278" s="186"/>
      <c r="GW278" s="186"/>
      <c r="GX278" s="186"/>
      <c r="GY278" s="186"/>
      <c r="GZ278" s="186"/>
      <c r="HA278" s="186"/>
      <c r="HB278" s="186"/>
      <c r="HC278" s="186"/>
      <c r="HD278" s="186"/>
      <c r="HE278" s="186"/>
      <c r="HF278" s="186"/>
      <c r="HG278" s="186"/>
      <c r="HH278" s="186"/>
      <c r="HI278" s="186"/>
      <c r="HJ278" s="186"/>
      <c r="HK278" s="186"/>
      <c r="HL278" s="186"/>
      <c r="HM278" s="186"/>
      <c r="HN278" s="186"/>
      <c r="HO278" s="186"/>
      <c r="HP278" s="186"/>
      <c r="HQ278" s="186"/>
      <c r="HR278" s="186"/>
      <c r="HS278" s="186"/>
      <c r="HT278" s="186"/>
      <c r="HU278" s="186"/>
      <c r="HV278" s="186"/>
      <c r="HW278" s="186"/>
      <c r="HX278" s="186"/>
      <c r="HY278" s="186"/>
      <c r="HZ278" s="186"/>
      <c r="IA278" s="186"/>
    </row>
    <row r="279" spans="1:235" s="200" customFormat="1" ht="12.75" x14ac:dyDescent="0.25">
      <c r="A279" s="248" t="s">
        <v>238</v>
      </c>
      <c r="B279" s="249"/>
      <c r="C279" s="250" t="s">
        <v>149</v>
      </c>
      <c r="D279" s="250"/>
      <c r="E279" s="250"/>
      <c r="F279" s="251">
        <v>0</v>
      </c>
      <c r="G279" s="252"/>
      <c r="H279" s="251">
        <v>0</v>
      </c>
      <c r="I279" s="252"/>
      <c r="J279" s="253">
        <v>930</v>
      </c>
      <c r="K279" s="254"/>
      <c r="L279" s="255" t="e">
        <f t="shared" si="64"/>
        <v>#DIV/0!</v>
      </c>
      <c r="M279" s="256"/>
      <c r="N279" s="187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186"/>
      <c r="AT279" s="186"/>
      <c r="AU279" s="186"/>
      <c r="AV279" s="186"/>
      <c r="AW279" s="186"/>
      <c r="AX279" s="186"/>
      <c r="AY279" s="186"/>
      <c r="AZ279" s="186"/>
      <c r="BA279" s="186"/>
      <c r="BB279" s="186"/>
      <c r="BC279" s="186"/>
      <c r="BD279" s="186"/>
      <c r="BE279" s="186"/>
      <c r="BF279" s="186"/>
      <c r="BG279" s="186"/>
      <c r="BH279" s="186"/>
      <c r="BI279" s="186"/>
      <c r="BJ279" s="186"/>
      <c r="BK279" s="186"/>
      <c r="BL279" s="186"/>
      <c r="BM279" s="186"/>
      <c r="BN279" s="186"/>
      <c r="BO279" s="186"/>
      <c r="BP279" s="186"/>
      <c r="BQ279" s="186"/>
      <c r="BR279" s="186"/>
      <c r="BS279" s="186"/>
      <c r="BT279" s="186"/>
      <c r="BU279" s="186"/>
      <c r="BV279" s="186"/>
      <c r="BW279" s="186"/>
      <c r="BX279" s="186"/>
      <c r="BY279" s="186"/>
      <c r="BZ279" s="186"/>
      <c r="CA279" s="186"/>
      <c r="CB279" s="186"/>
      <c r="CC279" s="186"/>
      <c r="CD279" s="186"/>
      <c r="CE279" s="186"/>
      <c r="CF279" s="186"/>
      <c r="CG279" s="186"/>
      <c r="CH279" s="186"/>
      <c r="CI279" s="186"/>
      <c r="CJ279" s="186"/>
      <c r="CK279" s="186"/>
      <c r="CL279" s="186"/>
      <c r="CM279" s="186"/>
      <c r="CN279" s="186"/>
      <c r="CO279" s="186"/>
      <c r="CP279" s="186"/>
      <c r="CQ279" s="186"/>
      <c r="CR279" s="186"/>
      <c r="CS279" s="186"/>
      <c r="CT279" s="186"/>
      <c r="CU279" s="186"/>
      <c r="CV279" s="186"/>
      <c r="CW279" s="186"/>
      <c r="CX279" s="186"/>
      <c r="CY279" s="186"/>
      <c r="CZ279" s="186"/>
      <c r="DA279" s="186"/>
      <c r="DB279" s="186"/>
      <c r="DC279" s="186"/>
      <c r="DD279" s="186"/>
      <c r="DE279" s="186"/>
      <c r="DF279" s="186"/>
      <c r="DG279" s="186"/>
      <c r="DH279" s="186"/>
      <c r="DI279" s="186"/>
      <c r="DJ279" s="186"/>
      <c r="DK279" s="186"/>
      <c r="DL279" s="186"/>
      <c r="DM279" s="186"/>
      <c r="DN279" s="186"/>
      <c r="DO279" s="186"/>
      <c r="DP279" s="186"/>
      <c r="DQ279" s="186"/>
      <c r="DR279" s="186"/>
      <c r="DS279" s="186"/>
      <c r="DT279" s="186"/>
      <c r="DU279" s="186"/>
      <c r="DV279" s="186"/>
      <c r="DW279" s="186"/>
      <c r="DX279" s="186"/>
      <c r="DY279" s="186"/>
      <c r="DZ279" s="186"/>
      <c r="EA279" s="186"/>
      <c r="EB279" s="186"/>
      <c r="EC279" s="186"/>
      <c r="ED279" s="186"/>
      <c r="EE279" s="186"/>
      <c r="EF279" s="186"/>
      <c r="EG279" s="186"/>
      <c r="EH279" s="186"/>
      <c r="EI279" s="186"/>
      <c r="EJ279" s="186"/>
      <c r="EK279" s="186"/>
      <c r="EL279" s="186"/>
      <c r="EM279" s="186"/>
      <c r="EN279" s="186"/>
      <c r="EO279" s="186"/>
      <c r="EP279" s="186"/>
      <c r="EQ279" s="186"/>
      <c r="ER279" s="186"/>
      <c r="ES279" s="186"/>
      <c r="ET279" s="186"/>
      <c r="EU279" s="186"/>
      <c r="EV279" s="186"/>
      <c r="EW279" s="186"/>
      <c r="EX279" s="186"/>
      <c r="EY279" s="186"/>
      <c r="EZ279" s="186"/>
      <c r="FA279" s="186"/>
      <c r="FB279" s="186"/>
      <c r="FC279" s="186"/>
      <c r="FD279" s="186"/>
      <c r="FE279" s="186"/>
      <c r="FF279" s="186"/>
      <c r="FG279" s="186"/>
      <c r="FH279" s="186"/>
      <c r="FI279" s="186"/>
      <c r="FJ279" s="186"/>
      <c r="FK279" s="186"/>
      <c r="FL279" s="186"/>
      <c r="FM279" s="186"/>
      <c r="FN279" s="186"/>
      <c r="FO279" s="186"/>
      <c r="FP279" s="186"/>
      <c r="FQ279" s="186"/>
      <c r="FR279" s="186"/>
      <c r="FS279" s="186"/>
      <c r="FT279" s="186"/>
      <c r="FU279" s="186"/>
      <c r="FV279" s="186"/>
      <c r="FW279" s="186"/>
      <c r="FX279" s="186"/>
      <c r="FY279" s="186"/>
      <c r="FZ279" s="186"/>
      <c r="GA279" s="186"/>
      <c r="GB279" s="186"/>
      <c r="GC279" s="186"/>
      <c r="GD279" s="186"/>
      <c r="GE279" s="186"/>
      <c r="GF279" s="186"/>
      <c r="GG279" s="186"/>
      <c r="GH279" s="186"/>
      <c r="GI279" s="186"/>
      <c r="GJ279" s="186"/>
      <c r="GK279" s="186"/>
      <c r="GL279" s="186"/>
      <c r="GM279" s="186"/>
      <c r="GN279" s="186"/>
      <c r="GO279" s="186"/>
      <c r="GP279" s="186"/>
      <c r="GQ279" s="186"/>
      <c r="GR279" s="186"/>
      <c r="GS279" s="186"/>
      <c r="GT279" s="186"/>
      <c r="GU279" s="186"/>
      <c r="GV279" s="186"/>
      <c r="GW279" s="186"/>
      <c r="GX279" s="186"/>
      <c r="GY279" s="186"/>
      <c r="GZ279" s="186"/>
      <c r="HA279" s="186"/>
      <c r="HB279" s="186"/>
      <c r="HC279" s="186"/>
      <c r="HD279" s="186"/>
      <c r="HE279" s="186"/>
      <c r="HF279" s="186"/>
      <c r="HG279" s="186"/>
      <c r="HH279" s="186"/>
      <c r="HI279" s="186"/>
      <c r="HJ279" s="186"/>
      <c r="HK279" s="186"/>
      <c r="HL279" s="186"/>
      <c r="HM279" s="186"/>
      <c r="HN279" s="186"/>
      <c r="HO279" s="186"/>
      <c r="HP279" s="186"/>
      <c r="HQ279" s="186"/>
      <c r="HR279" s="186"/>
      <c r="HS279" s="186"/>
      <c r="HT279" s="186"/>
      <c r="HU279" s="186"/>
      <c r="HV279" s="186"/>
      <c r="HW279" s="186"/>
      <c r="HX279" s="186"/>
      <c r="HY279" s="186"/>
      <c r="HZ279" s="186"/>
      <c r="IA279" s="186"/>
    </row>
    <row r="280" spans="1:235" s="200" customFormat="1" ht="13.5" x14ac:dyDescent="0.25">
      <c r="A280" s="185"/>
      <c r="B280" s="185"/>
      <c r="C280" s="257" t="s">
        <v>120</v>
      </c>
      <c r="D280" s="257"/>
      <c r="E280" s="257"/>
      <c r="F280" s="258">
        <f>SUM(F276:I279)</f>
        <v>0</v>
      </c>
      <c r="G280" s="259"/>
      <c r="H280" s="258"/>
      <c r="I280" s="259"/>
      <c r="J280" s="260">
        <f>SUM(J276:K279)</f>
        <v>930</v>
      </c>
      <c r="K280" s="261"/>
      <c r="L280" s="262" t="e">
        <f t="shared" si="64"/>
        <v>#DIV/0!</v>
      </c>
      <c r="M280" s="263"/>
      <c r="N280" s="190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6"/>
      <c r="AN280" s="186"/>
      <c r="AO280" s="186"/>
      <c r="AP280" s="186"/>
      <c r="AQ280" s="186"/>
      <c r="AR280" s="186"/>
      <c r="AS280" s="186"/>
      <c r="AT280" s="186"/>
      <c r="AU280" s="186"/>
      <c r="AV280" s="186"/>
      <c r="AW280" s="186"/>
      <c r="AX280" s="186"/>
      <c r="AY280" s="186"/>
      <c r="AZ280" s="186"/>
      <c r="BA280" s="186"/>
      <c r="BB280" s="186"/>
      <c r="BC280" s="186"/>
      <c r="BD280" s="186"/>
      <c r="BE280" s="186"/>
      <c r="BF280" s="186"/>
      <c r="BG280" s="186"/>
      <c r="BH280" s="186"/>
      <c r="BI280" s="186"/>
      <c r="BJ280" s="186"/>
      <c r="BK280" s="186"/>
      <c r="BL280" s="186"/>
      <c r="BM280" s="186"/>
      <c r="BN280" s="186"/>
      <c r="BO280" s="186"/>
      <c r="BP280" s="186"/>
      <c r="BQ280" s="186"/>
      <c r="BR280" s="186"/>
      <c r="BS280" s="186"/>
      <c r="BT280" s="186"/>
      <c r="BU280" s="186"/>
      <c r="BV280" s="186"/>
      <c r="BW280" s="186"/>
      <c r="BX280" s="186"/>
      <c r="BY280" s="186"/>
      <c r="BZ280" s="186"/>
      <c r="CA280" s="186"/>
      <c r="CB280" s="186"/>
      <c r="CC280" s="186"/>
      <c r="CD280" s="186"/>
      <c r="CE280" s="186"/>
      <c r="CF280" s="186"/>
      <c r="CG280" s="186"/>
      <c r="CH280" s="186"/>
      <c r="CI280" s="186"/>
      <c r="CJ280" s="186"/>
      <c r="CK280" s="186"/>
      <c r="CL280" s="186"/>
      <c r="CM280" s="186"/>
      <c r="CN280" s="186"/>
      <c r="CO280" s="186"/>
      <c r="CP280" s="186"/>
      <c r="CQ280" s="186"/>
      <c r="CR280" s="186"/>
      <c r="CS280" s="186"/>
      <c r="CT280" s="186"/>
      <c r="CU280" s="186"/>
      <c r="CV280" s="186"/>
      <c r="CW280" s="186"/>
      <c r="CX280" s="186"/>
      <c r="CY280" s="186"/>
      <c r="CZ280" s="186"/>
      <c r="DA280" s="186"/>
      <c r="DB280" s="186"/>
      <c r="DC280" s="186"/>
      <c r="DD280" s="186"/>
      <c r="DE280" s="186"/>
      <c r="DF280" s="186"/>
      <c r="DG280" s="186"/>
      <c r="DH280" s="186"/>
      <c r="DI280" s="186"/>
      <c r="DJ280" s="186"/>
      <c r="DK280" s="186"/>
      <c r="DL280" s="186"/>
      <c r="DM280" s="186"/>
      <c r="DN280" s="186"/>
      <c r="DO280" s="186"/>
      <c r="DP280" s="186"/>
      <c r="DQ280" s="186"/>
      <c r="DR280" s="186"/>
      <c r="DS280" s="186"/>
      <c r="DT280" s="186"/>
      <c r="DU280" s="186"/>
      <c r="DV280" s="186"/>
      <c r="DW280" s="186"/>
      <c r="DX280" s="186"/>
      <c r="DY280" s="186"/>
      <c r="DZ280" s="186"/>
      <c r="EA280" s="186"/>
      <c r="EB280" s="186"/>
      <c r="EC280" s="186"/>
      <c r="ED280" s="186"/>
      <c r="EE280" s="186"/>
      <c r="EF280" s="186"/>
      <c r="EG280" s="186"/>
      <c r="EH280" s="186"/>
      <c r="EI280" s="186"/>
      <c r="EJ280" s="186"/>
      <c r="EK280" s="186"/>
      <c r="EL280" s="186"/>
      <c r="EM280" s="186"/>
      <c r="EN280" s="186"/>
      <c r="EO280" s="186"/>
      <c r="EP280" s="186"/>
      <c r="EQ280" s="186"/>
      <c r="ER280" s="186"/>
      <c r="ES280" s="186"/>
      <c r="ET280" s="186"/>
      <c r="EU280" s="186"/>
      <c r="EV280" s="186"/>
      <c r="EW280" s="186"/>
      <c r="EX280" s="186"/>
      <c r="EY280" s="186"/>
      <c r="EZ280" s="186"/>
      <c r="FA280" s="186"/>
      <c r="FB280" s="186"/>
      <c r="FC280" s="186"/>
      <c r="FD280" s="186"/>
      <c r="FE280" s="186"/>
      <c r="FF280" s="186"/>
      <c r="FG280" s="186"/>
      <c r="FH280" s="186"/>
      <c r="FI280" s="186"/>
      <c r="FJ280" s="186"/>
      <c r="FK280" s="186"/>
      <c r="FL280" s="186"/>
      <c r="FM280" s="186"/>
      <c r="FN280" s="186"/>
      <c r="FO280" s="186"/>
      <c r="FP280" s="186"/>
      <c r="FQ280" s="186"/>
      <c r="FR280" s="186"/>
      <c r="FS280" s="186"/>
      <c r="FT280" s="186"/>
      <c r="FU280" s="186"/>
      <c r="FV280" s="186"/>
      <c r="FW280" s="186"/>
      <c r="FX280" s="186"/>
      <c r="FY280" s="186"/>
      <c r="FZ280" s="186"/>
      <c r="GA280" s="186"/>
      <c r="GB280" s="186"/>
      <c r="GC280" s="186"/>
      <c r="GD280" s="186"/>
      <c r="GE280" s="186"/>
      <c r="GF280" s="186"/>
      <c r="GG280" s="186"/>
      <c r="GH280" s="186"/>
      <c r="GI280" s="186"/>
      <c r="GJ280" s="186"/>
      <c r="GK280" s="186"/>
      <c r="GL280" s="186"/>
      <c r="GM280" s="186"/>
      <c r="GN280" s="186"/>
      <c r="GO280" s="186"/>
      <c r="GP280" s="186"/>
      <c r="GQ280" s="186"/>
      <c r="GR280" s="186"/>
      <c r="GS280" s="186"/>
      <c r="GT280" s="186"/>
      <c r="GU280" s="186"/>
      <c r="GV280" s="186"/>
      <c r="GW280" s="186"/>
      <c r="GX280" s="186"/>
      <c r="GY280" s="186"/>
      <c r="GZ280" s="186"/>
      <c r="HA280" s="186"/>
      <c r="HB280" s="186"/>
      <c r="HC280" s="186"/>
      <c r="HD280" s="186"/>
      <c r="HE280" s="186"/>
      <c r="HF280" s="186"/>
      <c r="HG280" s="186"/>
      <c r="HH280" s="186"/>
      <c r="HI280" s="186"/>
      <c r="HJ280" s="186"/>
      <c r="HK280" s="186"/>
      <c r="HL280" s="186"/>
      <c r="HM280" s="186"/>
      <c r="HN280" s="186"/>
      <c r="HO280" s="186"/>
      <c r="HP280" s="186"/>
      <c r="HQ280" s="186"/>
      <c r="HR280" s="186"/>
      <c r="HS280" s="186"/>
      <c r="HT280" s="186"/>
      <c r="HU280" s="186"/>
      <c r="HV280" s="186"/>
      <c r="HW280" s="186"/>
      <c r="HX280" s="186"/>
      <c r="HY280" s="186"/>
      <c r="HZ280" s="186"/>
      <c r="IA280" s="186"/>
    </row>
    <row r="281" spans="1:235" s="200" customFormat="1" ht="12.75" x14ac:dyDescent="0.25">
      <c r="A281" s="248" t="s">
        <v>239</v>
      </c>
      <c r="B281" s="249"/>
      <c r="C281" s="250" t="s">
        <v>240</v>
      </c>
      <c r="D281" s="250"/>
      <c r="E281" s="250"/>
      <c r="F281" s="251">
        <v>0</v>
      </c>
      <c r="G281" s="252"/>
      <c r="H281" s="251">
        <v>0</v>
      </c>
      <c r="I281" s="252"/>
      <c r="J281" s="253">
        <v>0</v>
      </c>
      <c r="K281" s="254"/>
      <c r="L281" s="255" t="e">
        <f t="shared" si="64"/>
        <v>#DIV/0!</v>
      </c>
      <c r="M281" s="256"/>
      <c r="N281" s="187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6"/>
      <c r="AN281" s="186"/>
      <c r="AO281" s="186"/>
      <c r="AP281" s="186"/>
      <c r="AQ281" s="186"/>
      <c r="AR281" s="186"/>
      <c r="AS281" s="186"/>
      <c r="AT281" s="186"/>
      <c r="AU281" s="186"/>
      <c r="AV281" s="186"/>
      <c r="AW281" s="186"/>
      <c r="AX281" s="186"/>
      <c r="AY281" s="186"/>
      <c r="AZ281" s="186"/>
      <c r="BA281" s="186"/>
      <c r="BB281" s="186"/>
      <c r="BC281" s="186"/>
      <c r="BD281" s="186"/>
      <c r="BE281" s="186"/>
      <c r="BF281" s="186"/>
      <c r="BG281" s="186"/>
      <c r="BH281" s="186"/>
      <c r="BI281" s="186"/>
      <c r="BJ281" s="186"/>
      <c r="BK281" s="186"/>
      <c r="BL281" s="186"/>
      <c r="BM281" s="186"/>
      <c r="BN281" s="186"/>
      <c r="BO281" s="186"/>
      <c r="BP281" s="186"/>
      <c r="BQ281" s="186"/>
      <c r="BR281" s="186"/>
      <c r="BS281" s="186"/>
      <c r="BT281" s="186"/>
      <c r="BU281" s="186"/>
      <c r="BV281" s="186"/>
      <c r="BW281" s="186"/>
      <c r="BX281" s="186"/>
      <c r="BY281" s="186"/>
      <c r="BZ281" s="186"/>
      <c r="CA281" s="186"/>
      <c r="CB281" s="186"/>
      <c r="CC281" s="186"/>
      <c r="CD281" s="186"/>
      <c r="CE281" s="186"/>
      <c r="CF281" s="186"/>
      <c r="CG281" s="186"/>
      <c r="CH281" s="186"/>
      <c r="CI281" s="186"/>
      <c r="CJ281" s="186"/>
      <c r="CK281" s="186"/>
      <c r="CL281" s="186"/>
      <c r="CM281" s="186"/>
      <c r="CN281" s="186"/>
      <c r="CO281" s="186"/>
      <c r="CP281" s="186"/>
      <c r="CQ281" s="186"/>
      <c r="CR281" s="186"/>
      <c r="CS281" s="186"/>
      <c r="CT281" s="186"/>
      <c r="CU281" s="186"/>
      <c r="CV281" s="186"/>
      <c r="CW281" s="186"/>
      <c r="CX281" s="186"/>
      <c r="CY281" s="186"/>
      <c r="CZ281" s="186"/>
      <c r="DA281" s="186"/>
      <c r="DB281" s="186"/>
      <c r="DC281" s="186"/>
      <c r="DD281" s="186"/>
      <c r="DE281" s="186"/>
      <c r="DF281" s="186"/>
      <c r="DG281" s="186"/>
      <c r="DH281" s="186"/>
      <c r="DI281" s="186"/>
      <c r="DJ281" s="186"/>
      <c r="DK281" s="186"/>
      <c r="DL281" s="186"/>
      <c r="DM281" s="186"/>
      <c r="DN281" s="186"/>
      <c r="DO281" s="186"/>
      <c r="DP281" s="186"/>
      <c r="DQ281" s="186"/>
      <c r="DR281" s="186"/>
      <c r="DS281" s="186"/>
      <c r="DT281" s="186"/>
      <c r="DU281" s="186"/>
      <c r="DV281" s="186"/>
      <c r="DW281" s="186"/>
      <c r="DX281" s="186"/>
      <c r="DY281" s="186"/>
      <c r="DZ281" s="186"/>
      <c r="EA281" s="186"/>
      <c r="EB281" s="186"/>
      <c r="EC281" s="186"/>
      <c r="ED281" s="186"/>
      <c r="EE281" s="186"/>
      <c r="EF281" s="186"/>
      <c r="EG281" s="186"/>
      <c r="EH281" s="186"/>
      <c r="EI281" s="186"/>
      <c r="EJ281" s="186"/>
      <c r="EK281" s="186"/>
      <c r="EL281" s="186"/>
      <c r="EM281" s="186"/>
      <c r="EN281" s="186"/>
      <c r="EO281" s="186"/>
      <c r="EP281" s="186"/>
      <c r="EQ281" s="186"/>
      <c r="ER281" s="186"/>
      <c r="ES281" s="186"/>
      <c r="ET281" s="186"/>
      <c r="EU281" s="186"/>
      <c r="EV281" s="186"/>
      <c r="EW281" s="186"/>
      <c r="EX281" s="186"/>
      <c r="EY281" s="186"/>
      <c r="EZ281" s="186"/>
      <c r="FA281" s="186"/>
      <c r="FB281" s="186"/>
      <c r="FC281" s="186"/>
      <c r="FD281" s="186"/>
      <c r="FE281" s="186"/>
      <c r="FF281" s="186"/>
      <c r="FG281" s="186"/>
      <c r="FH281" s="186"/>
      <c r="FI281" s="186"/>
      <c r="FJ281" s="186"/>
      <c r="FK281" s="186"/>
      <c r="FL281" s="186"/>
      <c r="FM281" s="186"/>
      <c r="FN281" s="186"/>
      <c r="FO281" s="186"/>
      <c r="FP281" s="186"/>
      <c r="FQ281" s="186"/>
      <c r="FR281" s="186"/>
      <c r="FS281" s="186"/>
      <c r="FT281" s="186"/>
      <c r="FU281" s="186"/>
      <c r="FV281" s="186"/>
      <c r="FW281" s="186"/>
      <c r="FX281" s="186"/>
      <c r="FY281" s="186"/>
      <c r="FZ281" s="186"/>
      <c r="GA281" s="186"/>
      <c r="GB281" s="186"/>
      <c r="GC281" s="186"/>
      <c r="GD281" s="186"/>
      <c r="GE281" s="186"/>
      <c r="GF281" s="186"/>
      <c r="GG281" s="186"/>
      <c r="GH281" s="186"/>
      <c r="GI281" s="186"/>
      <c r="GJ281" s="186"/>
      <c r="GK281" s="186"/>
      <c r="GL281" s="186"/>
      <c r="GM281" s="186"/>
      <c r="GN281" s="186"/>
      <c r="GO281" s="186"/>
      <c r="GP281" s="186"/>
      <c r="GQ281" s="186"/>
      <c r="GR281" s="186"/>
      <c r="GS281" s="186"/>
      <c r="GT281" s="186"/>
      <c r="GU281" s="186"/>
      <c r="GV281" s="186"/>
      <c r="GW281" s="186"/>
      <c r="GX281" s="186"/>
      <c r="GY281" s="186"/>
      <c r="GZ281" s="186"/>
      <c r="HA281" s="186"/>
      <c r="HB281" s="186"/>
      <c r="HC281" s="186"/>
      <c r="HD281" s="186"/>
      <c r="HE281" s="186"/>
      <c r="HF281" s="186"/>
      <c r="HG281" s="186"/>
      <c r="HH281" s="186"/>
      <c r="HI281" s="186"/>
      <c r="HJ281" s="186"/>
      <c r="HK281" s="186"/>
      <c r="HL281" s="186"/>
      <c r="HM281" s="186"/>
      <c r="HN281" s="186"/>
      <c r="HO281" s="186"/>
      <c r="HP281" s="186"/>
      <c r="HQ281" s="186"/>
      <c r="HR281" s="186"/>
      <c r="HS281" s="186"/>
      <c r="HT281" s="186"/>
      <c r="HU281" s="186"/>
      <c r="HV281" s="186"/>
      <c r="HW281" s="186"/>
      <c r="HX281" s="186"/>
      <c r="HY281" s="186"/>
      <c r="HZ281" s="186"/>
      <c r="IA281" s="186"/>
    </row>
    <row r="282" spans="1:235" s="200" customFormat="1" ht="12.75" x14ac:dyDescent="0.25">
      <c r="A282" s="248" t="s">
        <v>241</v>
      </c>
      <c r="B282" s="249"/>
      <c r="C282" s="250" t="s">
        <v>153</v>
      </c>
      <c r="D282" s="250"/>
      <c r="E282" s="250"/>
      <c r="F282" s="251">
        <v>0</v>
      </c>
      <c r="G282" s="252"/>
      <c r="H282" s="251">
        <v>0</v>
      </c>
      <c r="I282" s="252"/>
      <c r="J282" s="253">
        <v>0</v>
      </c>
      <c r="K282" s="254"/>
      <c r="L282" s="255" t="e">
        <f t="shared" si="64"/>
        <v>#DIV/0!</v>
      </c>
      <c r="M282" s="256"/>
      <c r="N282" s="187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6"/>
      <c r="AI282" s="186"/>
      <c r="AJ282" s="186"/>
      <c r="AK282" s="186"/>
      <c r="AL282" s="186"/>
      <c r="AM282" s="186"/>
      <c r="AN282" s="186"/>
      <c r="AO282" s="186"/>
      <c r="AP282" s="186"/>
      <c r="AQ282" s="186"/>
      <c r="AR282" s="186"/>
      <c r="AS282" s="186"/>
      <c r="AT282" s="186"/>
      <c r="AU282" s="186"/>
      <c r="AV282" s="186"/>
      <c r="AW282" s="186"/>
      <c r="AX282" s="186"/>
      <c r="AY282" s="186"/>
      <c r="AZ282" s="186"/>
      <c r="BA282" s="186"/>
      <c r="BB282" s="186"/>
      <c r="BC282" s="186"/>
      <c r="BD282" s="186"/>
      <c r="BE282" s="186"/>
      <c r="BF282" s="186"/>
      <c r="BG282" s="186"/>
      <c r="BH282" s="186"/>
      <c r="BI282" s="186"/>
      <c r="BJ282" s="186"/>
      <c r="BK282" s="186"/>
      <c r="BL282" s="186"/>
      <c r="BM282" s="186"/>
      <c r="BN282" s="186"/>
      <c r="BO282" s="186"/>
      <c r="BP282" s="186"/>
      <c r="BQ282" s="186"/>
      <c r="BR282" s="186"/>
      <c r="BS282" s="186"/>
      <c r="BT282" s="186"/>
      <c r="BU282" s="186"/>
      <c r="BV282" s="186"/>
      <c r="BW282" s="186"/>
      <c r="BX282" s="186"/>
      <c r="BY282" s="186"/>
      <c r="BZ282" s="186"/>
      <c r="CA282" s="186"/>
      <c r="CB282" s="186"/>
      <c r="CC282" s="186"/>
      <c r="CD282" s="186"/>
      <c r="CE282" s="186"/>
      <c r="CF282" s="186"/>
      <c r="CG282" s="186"/>
      <c r="CH282" s="186"/>
      <c r="CI282" s="186"/>
      <c r="CJ282" s="186"/>
      <c r="CK282" s="186"/>
      <c r="CL282" s="186"/>
      <c r="CM282" s="186"/>
      <c r="CN282" s="186"/>
      <c r="CO282" s="186"/>
      <c r="CP282" s="186"/>
      <c r="CQ282" s="186"/>
      <c r="CR282" s="186"/>
      <c r="CS282" s="186"/>
      <c r="CT282" s="186"/>
      <c r="CU282" s="186"/>
      <c r="CV282" s="186"/>
      <c r="CW282" s="186"/>
      <c r="CX282" s="186"/>
      <c r="CY282" s="186"/>
      <c r="CZ282" s="186"/>
      <c r="DA282" s="186"/>
      <c r="DB282" s="186"/>
      <c r="DC282" s="186"/>
      <c r="DD282" s="186"/>
      <c r="DE282" s="186"/>
      <c r="DF282" s="186"/>
      <c r="DG282" s="186"/>
      <c r="DH282" s="186"/>
      <c r="DI282" s="186"/>
      <c r="DJ282" s="186"/>
      <c r="DK282" s="186"/>
      <c r="DL282" s="186"/>
      <c r="DM282" s="186"/>
      <c r="DN282" s="186"/>
      <c r="DO282" s="186"/>
      <c r="DP282" s="186"/>
      <c r="DQ282" s="186"/>
      <c r="DR282" s="186"/>
      <c r="DS282" s="186"/>
      <c r="DT282" s="186"/>
      <c r="DU282" s="186"/>
      <c r="DV282" s="186"/>
      <c r="DW282" s="186"/>
      <c r="DX282" s="186"/>
      <c r="DY282" s="186"/>
      <c r="DZ282" s="186"/>
      <c r="EA282" s="186"/>
      <c r="EB282" s="186"/>
      <c r="EC282" s="186"/>
      <c r="ED282" s="186"/>
      <c r="EE282" s="186"/>
      <c r="EF282" s="186"/>
      <c r="EG282" s="186"/>
      <c r="EH282" s="186"/>
      <c r="EI282" s="186"/>
      <c r="EJ282" s="186"/>
      <c r="EK282" s="186"/>
      <c r="EL282" s="186"/>
      <c r="EM282" s="186"/>
      <c r="EN282" s="186"/>
      <c r="EO282" s="186"/>
      <c r="EP282" s="186"/>
      <c r="EQ282" s="186"/>
      <c r="ER282" s="186"/>
      <c r="ES282" s="186"/>
      <c r="ET282" s="186"/>
      <c r="EU282" s="186"/>
      <c r="EV282" s="186"/>
      <c r="EW282" s="186"/>
      <c r="EX282" s="186"/>
      <c r="EY282" s="186"/>
      <c r="EZ282" s="186"/>
      <c r="FA282" s="186"/>
      <c r="FB282" s="186"/>
      <c r="FC282" s="186"/>
      <c r="FD282" s="186"/>
      <c r="FE282" s="186"/>
      <c r="FF282" s="186"/>
      <c r="FG282" s="186"/>
      <c r="FH282" s="186"/>
      <c r="FI282" s="186"/>
      <c r="FJ282" s="186"/>
      <c r="FK282" s="186"/>
      <c r="FL282" s="186"/>
      <c r="FM282" s="186"/>
      <c r="FN282" s="186"/>
      <c r="FO282" s="186"/>
      <c r="FP282" s="186"/>
      <c r="FQ282" s="186"/>
      <c r="FR282" s="186"/>
      <c r="FS282" s="186"/>
      <c r="FT282" s="186"/>
      <c r="FU282" s="186"/>
      <c r="FV282" s="186"/>
      <c r="FW282" s="186"/>
      <c r="FX282" s="186"/>
      <c r="FY282" s="186"/>
      <c r="FZ282" s="186"/>
      <c r="GA282" s="186"/>
      <c r="GB282" s="186"/>
      <c r="GC282" s="186"/>
      <c r="GD282" s="186"/>
      <c r="GE282" s="186"/>
      <c r="GF282" s="186"/>
      <c r="GG282" s="186"/>
      <c r="GH282" s="186"/>
      <c r="GI282" s="186"/>
      <c r="GJ282" s="186"/>
      <c r="GK282" s="186"/>
      <c r="GL282" s="186"/>
      <c r="GM282" s="186"/>
      <c r="GN282" s="186"/>
      <c r="GO282" s="186"/>
      <c r="GP282" s="186"/>
      <c r="GQ282" s="186"/>
      <c r="GR282" s="186"/>
      <c r="GS282" s="186"/>
      <c r="GT282" s="186"/>
      <c r="GU282" s="186"/>
      <c r="GV282" s="186"/>
      <c r="GW282" s="186"/>
      <c r="GX282" s="186"/>
      <c r="GY282" s="186"/>
      <c r="GZ282" s="186"/>
      <c r="HA282" s="186"/>
      <c r="HB282" s="186"/>
      <c r="HC282" s="186"/>
      <c r="HD282" s="186"/>
      <c r="HE282" s="186"/>
      <c r="HF282" s="186"/>
      <c r="HG282" s="186"/>
      <c r="HH282" s="186"/>
      <c r="HI282" s="186"/>
      <c r="HJ282" s="186"/>
      <c r="HK282" s="186"/>
      <c r="HL282" s="186"/>
      <c r="HM282" s="186"/>
      <c r="HN282" s="186"/>
      <c r="HO282" s="186"/>
      <c r="HP282" s="186"/>
      <c r="HQ282" s="186"/>
      <c r="HR282" s="186"/>
      <c r="HS282" s="186"/>
      <c r="HT282" s="186"/>
      <c r="HU282" s="186"/>
      <c r="HV282" s="186"/>
      <c r="HW282" s="186"/>
      <c r="HX282" s="186"/>
      <c r="HY282" s="186"/>
      <c r="HZ282" s="186"/>
      <c r="IA282" s="186"/>
    </row>
    <row r="283" spans="1:235" s="200" customFormat="1" ht="12.75" x14ac:dyDescent="0.25">
      <c r="A283" s="248" t="s">
        <v>242</v>
      </c>
      <c r="B283" s="249"/>
      <c r="C283" s="250" t="s">
        <v>154</v>
      </c>
      <c r="D283" s="250"/>
      <c r="E283" s="250"/>
      <c r="F283" s="251">
        <v>1893</v>
      </c>
      <c r="G283" s="252"/>
      <c r="H283" s="251">
        <v>1893</v>
      </c>
      <c r="I283" s="252"/>
      <c r="J283" s="253">
        <v>1513.92</v>
      </c>
      <c r="K283" s="254"/>
      <c r="L283" s="255">
        <f t="shared" si="64"/>
        <v>0.79974643423137881</v>
      </c>
      <c r="M283" s="256"/>
      <c r="N283" s="187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  <c r="AA283" s="186"/>
      <c r="AB283" s="186"/>
      <c r="AC283" s="186"/>
      <c r="AD283" s="186"/>
      <c r="AE283" s="186"/>
      <c r="AF283" s="186"/>
      <c r="AG283" s="186"/>
      <c r="AH283" s="186"/>
      <c r="AI283" s="186"/>
      <c r="AJ283" s="186"/>
      <c r="AK283" s="186"/>
      <c r="AL283" s="186"/>
      <c r="AM283" s="186"/>
      <c r="AN283" s="186"/>
      <c r="AO283" s="186"/>
      <c r="AP283" s="186"/>
      <c r="AQ283" s="186"/>
      <c r="AR283" s="186"/>
      <c r="AS283" s="186"/>
      <c r="AT283" s="186"/>
      <c r="AU283" s="186"/>
      <c r="AV283" s="186"/>
      <c r="AW283" s="186"/>
      <c r="AX283" s="186"/>
      <c r="AY283" s="186"/>
      <c r="AZ283" s="186"/>
      <c r="BA283" s="186"/>
      <c r="BB283" s="186"/>
      <c r="BC283" s="186"/>
      <c r="BD283" s="186"/>
      <c r="BE283" s="186"/>
      <c r="BF283" s="186"/>
      <c r="BG283" s="186"/>
      <c r="BH283" s="186"/>
      <c r="BI283" s="186"/>
      <c r="BJ283" s="186"/>
      <c r="BK283" s="186"/>
      <c r="BL283" s="186"/>
      <c r="BM283" s="186"/>
      <c r="BN283" s="186"/>
      <c r="BO283" s="186"/>
      <c r="BP283" s="186"/>
      <c r="BQ283" s="186"/>
      <c r="BR283" s="186"/>
      <c r="BS283" s="186"/>
      <c r="BT283" s="186"/>
      <c r="BU283" s="186"/>
      <c r="BV283" s="186"/>
      <c r="BW283" s="186"/>
      <c r="BX283" s="186"/>
      <c r="BY283" s="186"/>
      <c r="BZ283" s="186"/>
      <c r="CA283" s="186"/>
      <c r="CB283" s="186"/>
      <c r="CC283" s="186"/>
      <c r="CD283" s="186"/>
      <c r="CE283" s="186"/>
      <c r="CF283" s="186"/>
      <c r="CG283" s="186"/>
      <c r="CH283" s="186"/>
      <c r="CI283" s="186"/>
      <c r="CJ283" s="186"/>
      <c r="CK283" s="186"/>
      <c r="CL283" s="186"/>
      <c r="CM283" s="186"/>
      <c r="CN283" s="186"/>
      <c r="CO283" s="186"/>
      <c r="CP283" s="186"/>
      <c r="CQ283" s="186"/>
      <c r="CR283" s="186"/>
      <c r="CS283" s="186"/>
      <c r="CT283" s="186"/>
      <c r="CU283" s="186"/>
      <c r="CV283" s="186"/>
      <c r="CW283" s="186"/>
      <c r="CX283" s="186"/>
      <c r="CY283" s="186"/>
      <c r="CZ283" s="186"/>
      <c r="DA283" s="186"/>
      <c r="DB283" s="186"/>
      <c r="DC283" s="186"/>
      <c r="DD283" s="186"/>
      <c r="DE283" s="186"/>
      <c r="DF283" s="186"/>
      <c r="DG283" s="186"/>
      <c r="DH283" s="186"/>
      <c r="DI283" s="186"/>
      <c r="DJ283" s="186"/>
      <c r="DK283" s="186"/>
      <c r="DL283" s="186"/>
      <c r="DM283" s="186"/>
      <c r="DN283" s="186"/>
      <c r="DO283" s="186"/>
      <c r="DP283" s="186"/>
      <c r="DQ283" s="186"/>
      <c r="DR283" s="186"/>
      <c r="DS283" s="186"/>
      <c r="DT283" s="186"/>
      <c r="DU283" s="186"/>
      <c r="DV283" s="186"/>
      <c r="DW283" s="186"/>
      <c r="DX283" s="186"/>
      <c r="DY283" s="186"/>
      <c r="DZ283" s="186"/>
      <c r="EA283" s="186"/>
      <c r="EB283" s="186"/>
      <c r="EC283" s="186"/>
      <c r="ED283" s="186"/>
      <c r="EE283" s="186"/>
      <c r="EF283" s="186"/>
      <c r="EG283" s="186"/>
      <c r="EH283" s="186"/>
      <c r="EI283" s="186"/>
      <c r="EJ283" s="186"/>
      <c r="EK283" s="186"/>
      <c r="EL283" s="186"/>
      <c r="EM283" s="186"/>
      <c r="EN283" s="186"/>
      <c r="EO283" s="186"/>
      <c r="EP283" s="186"/>
      <c r="EQ283" s="186"/>
      <c r="ER283" s="186"/>
      <c r="ES283" s="186"/>
      <c r="ET283" s="186"/>
      <c r="EU283" s="186"/>
      <c r="EV283" s="186"/>
      <c r="EW283" s="186"/>
      <c r="EX283" s="186"/>
      <c r="EY283" s="186"/>
      <c r="EZ283" s="186"/>
      <c r="FA283" s="186"/>
      <c r="FB283" s="186"/>
      <c r="FC283" s="186"/>
      <c r="FD283" s="186"/>
      <c r="FE283" s="186"/>
      <c r="FF283" s="186"/>
      <c r="FG283" s="186"/>
      <c r="FH283" s="186"/>
      <c r="FI283" s="186"/>
      <c r="FJ283" s="186"/>
      <c r="FK283" s="186"/>
      <c r="FL283" s="186"/>
      <c r="FM283" s="186"/>
      <c r="FN283" s="186"/>
      <c r="FO283" s="186"/>
      <c r="FP283" s="186"/>
      <c r="FQ283" s="186"/>
      <c r="FR283" s="186"/>
      <c r="FS283" s="186"/>
      <c r="FT283" s="186"/>
      <c r="FU283" s="186"/>
      <c r="FV283" s="186"/>
      <c r="FW283" s="186"/>
      <c r="FX283" s="186"/>
      <c r="FY283" s="186"/>
      <c r="FZ283" s="186"/>
      <c r="GA283" s="186"/>
      <c r="GB283" s="186"/>
      <c r="GC283" s="186"/>
      <c r="GD283" s="186"/>
      <c r="GE283" s="186"/>
      <c r="GF283" s="186"/>
      <c r="GG283" s="186"/>
      <c r="GH283" s="186"/>
      <c r="GI283" s="186"/>
      <c r="GJ283" s="186"/>
      <c r="GK283" s="186"/>
      <c r="GL283" s="186"/>
      <c r="GM283" s="186"/>
      <c r="GN283" s="186"/>
      <c r="GO283" s="186"/>
      <c r="GP283" s="186"/>
      <c r="GQ283" s="186"/>
      <c r="GR283" s="186"/>
      <c r="GS283" s="186"/>
      <c r="GT283" s="186"/>
      <c r="GU283" s="186"/>
      <c r="GV283" s="186"/>
      <c r="GW283" s="186"/>
      <c r="GX283" s="186"/>
      <c r="GY283" s="186"/>
      <c r="GZ283" s="186"/>
      <c r="HA283" s="186"/>
      <c r="HB283" s="186"/>
      <c r="HC283" s="186"/>
      <c r="HD283" s="186"/>
      <c r="HE283" s="186"/>
      <c r="HF283" s="186"/>
      <c r="HG283" s="186"/>
      <c r="HH283" s="186"/>
      <c r="HI283" s="186"/>
      <c r="HJ283" s="186"/>
      <c r="HK283" s="186"/>
      <c r="HL283" s="186"/>
      <c r="HM283" s="186"/>
      <c r="HN283" s="186"/>
      <c r="HO283" s="186"/>
      <c r="HP283" s="186"/>
      <c r="HQ283" s="186"/>
      <c r="HR283" s="186"/>
      <c r="HS283" s="186"/>
      <c r="HT283" s="186"/>
      <c r="HU283" s="186"/>
      <c r="HV283" s="186"/>
      <c r="HW283" s="186"/>
      <c r="HX283" s="186"/>
      <c r="HY283" s="186"/>
      <c r="HZ283" s="186"/>
      <c r="IA283" s="186"/>
    </row>
    <row r="284" spans="1:235" s="200" customFormat="1" ht="13.5" customHeight="1" x14ac:dyDescent="0.25">
      <c r="A284" s="185"/>
      <c r="B284" s="185"/>
      <c r="C284" s="257" t="s">
        <v>135</v>
      </c>
      <c r="D284" s="257"/>
      <c r="E284" s="257"/>
      <c r="F284" s="260">
        <f>SUM(F281:G283)</f>
        <v>1893</v>
      </c>
      <c r="G284" s="261"/>
      <c r="H284" s="260">
        <f>SUM(H281:I283)</f>
        <v>1893</v>
      </c>
      <c r="I284" s="261"/>
      <c r="J284" s="260">
        <f>SUM(J281:K283)</f>
        <v>1513.92</v>
      </c>
      <c r="K284" s="261"/>
      <c r="L284" s="262">
        <f t="shared" si="64"/>
        <v>0.79974643423137881</v>
      </c>
      <c r="M284" s="263"/>
      <c r="N284" s="190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86"/>
      <c r="AE284" s="186"/>
      <c r="AF284" s="186"/>
      <c r="AG284" s="186"/>
      <c r="AH284" s="186"/>
      <c r="AI284" s="186"/>
      <c r="AJ284" s="186"/>
      <c r="AK284" s="186"/>
      <c r="AL284" s="186"/>
      <c r="AM284" s="186"/>
      <c r="AN284" s="186"/>
      <c r="AO284" s="186"/>
      <c r="AP284" s="186"/>
      <c r="AQ284" s="186"/>
      <c r="AR284" s="186"/>
      <c r="AS284" s="186"/>
      <c r="AT284" s="186"/>
      <c r="AU284" s="186"/>
      <c r="AV284" s="186"/>
      <c r="AW284" s="186"/>
      <c r="AX284" s="186"/>
      <c r="AY284" s="186"/>
      <c r="AZ284" s="186"/>
      <c r="BA284" s="186"/>
      <c r="BB284" s="186"/>
      <c r="BC284" s="186"/>
      <c r="BD284" s="186"/>
      <c r="BE284" s="186"/>
      <c r="BF284" s="186"/>
      <c r="BG284" s="186"/>
      <c r="BH284" s="186"/>
      <c r="BI284" s="186"/>
      <c r="BJ284" s="186"/>
      <c r="BK284" s="186"/>
      <c r="BL284" s="186"/>
      <c r="BM284" s="186"/>
      <c r="BN284" s="186"/>
      <c r="BO284" s="186"/>
      <c r="BP284" s="186"/>
      <c r="BQ284" s="186"/>
      <c r="BR284" s="186"/>
      <c r="BS284" s="186"/>
      <c r="BT284" s="186"/>
      <c r="BU284" s="186"/>
      <c r="BV284" s="186"/>
      <c r="BW284" s="186"/>
      <c r="BX284" s="186"/>
      <c r="BY284" s="186"/>
      <c r="BZ284" s="186"/>
      <c r="CA284" s="186"/>
      <c r="CB284" s="186"/>
      <c r="CC284" s="186"/>
      <c r="CD284" s="186"/>
      <c r="CE284" s="186"/>
      <c r="CF284" s="186"/>
      <c r="CG284" s="186"/>
      <c r="CH284" s="186"/>
      <c r="CI284" s="186"/>
      <c r="CJ284" s="186"/>
      <c r="CK284" s="186"/>
      <c r="CL284" s="186"/>
      <c r="CM284" s="186"/>
      <c r="CN284" s="186"/>
      <c r="CO284" s="186"/>
      <c r="CP284" s="186"/>
      <c r="CQ284" s="186"/>
      <c r="CR284" s="186"/>
      <c r="CS284" s="186"/>
      <c r="CT284" s="186"/>
      <c r="CU284" s="186"/>
      <c r="CV284" s="186"/>
      <c r="CW284" s="186"/>
      <c r="CX284" s="186"/>
      <c r="CY284" s="186"/>
      <c r="CZ284" s="186"/>
      <c r="DA284" s="186"/>
      <c r="DB284" s="186"/>
      <c r="DC284" s="186"/>
      <c r="DD284" s="186"/>
      <c r="DE284" s="186"/>
      <c r="DF284" s="186"/>
      <c r="DG284" s="186"/>
      <c r="DH284" s="186"/>
      <c r="DI284" s="186"/>
      <c r="DJ284" s="186"/>
      <c r="DK284" s="186"/>
      <c r="DL284" s="186"/>
      <c r="DM284" s="186"/>
      <c r="DN284" s="186"/>
      <c r="DO284" s="186"/>
      <c r="DP284" s="186"/>
      <c r="DQ284" s="186"/>
      <c r="DR284" s="186"/>
      <c r="DS284" s="186"/>
      <c r="DT284" s="186"/>
      <c r="DU284" s="186"/>
      <c r="DV284" s="186"/>
      <c r="DW284" s="186"/>
      <c r="DX284" s="186"/>
      <c r="DY284" s="186"/>
      <c r="DZ284" s="186"/>
      <c r="EA284" s="186"/>
      <c r="EB284" s="186"/>
      <c r="EC284" s="186"/>
      <c r="ED284" s="186"/>
      <c r="EE284" s="186"/>
      <c r="EF284" s="186"/>
      <c r="EG284" s="186"/>
      <c r="EH284" s="186"/>
      <c r="EI284" s="186"/>
      <c r="EJ284" s="186"/>
      <c r="EK284" s="186"/>
      <c r="EL284" s="186"/>
      <c r="EM284" s="186"/>
      <c r="EN284" s="186"/>
      <c r="EO284" s="186"/>
      <c r="EP284" s="186"/>
      <c r="EQ284" s="186"/>
      <c r="ER284" s="186"/>
      <c r="ES284" s="186"/>
      <c r="ET284" s="186"/>
      <c r="EU284" s="186"/>
      <c r="EV284" s="186"/>
      <c r="EW284" s="186"/>
      <c r="EX284" s="186"/>
      <c r="EY284" s="186"/>
      <c r="EZ284" s="186"/>
      <c r="FA284" s="186"/>
      <c r="FB284" s="186"/>
      <c r="FC284" s="186"/>
      <c r="FD284" s="186"/>
      <c r="FE284" s="186"/>
      <c r="FF284" s="186"/>
      <c r="FG284" s="186"/>
      <c r="FH284" s="186"/>
      <c r="FI284" s="186"/>
      <c r="FJ284" s="186"/>
      <c r="FK284" s="186"/>
      <c r="FL284" s="186"/>
      <c r="FM284" s="186"/>
      <c r="FN284" s="186"/>
      <c r="FO284" s="186"/>
      <c r="FP284" s="186"/>
      <c r="FQ284" s="186"/>
      <c r="FR284" s="186"/>
      <c r="FS284" s="186"/>
      <c r="FT284" s="186"/>
      <c r="FU284" s="186"/>
      <c r="FV284" s="186"/>
      <c r="FW284" s="186"/>
      <c r="FX284" s="186"/>
      <c r="FY284" s="186"/>
      <c r="FZ284" s="186"/>
      <c r="GA284" s="186"/>
      <c r="GB284" s="186"/>
      <c r="GC284" s="186"/>
      <c r="GD284" s="186"/>
      <c r="GE284" s="186"/>
      <c r="GF284" s="186"/>
      <c r="GG284" s="186"/>
      <c r="GH284" s="186"/>
      <c r="GI284" s="186"/>
      <c r="GJ284" s="186"/>
      <c r="GK284" s="186"/>
      <c r="GL284" s="186"/>
      <c r="GM284" s="186"/>
      <c r="GN284" s="186"/>
      <c r="GO284" s="186"/>
      <c r="GP284" s="186"/>
      <c r="GQ284" s="186"/>
      <c r="GR284" s="186"/>
      <c r="GS284" s="186"/>
      <c r="GT284" s="186"/>
      <c r="GU284" s="186"/>
      <c r="GV284" s="186"/>
      <c r="GW284" s="186"/>
      <c r="GX284" s="186"/>
      <c r="GY284" s="186"/>
      <c r="GZ284" s="186"/>
      <c r="HA284" s="186"/>
      <c r="HB284" s="186"/>
      <c r="HC284" s="186"/>
      <c r="HD284" s="186"/>
      <c r="HE284" s="186"/>
      <c r="HF284" s="186"/>
      <c r="HG284" s="186"/>
      <c r="HH284" s="186"/>
      <c r="HI284" s="186"/>
      <c r="HJ284" s="186"/>
      <c r="HK284" s="186"/>
      <c r="HL284" s="186"/>
      <c r="HM284" s="186"/>
      <c r="HN284" s="186"/>
      <c r="HO284" s="186"/>
      <c r="HP284" s="186"/>
      <c r="HQ284" s="186"/>
      <c r="HR284" s="186"/>
      <c r="HS284" s="186"/>
      <c r="HT284" s="186"/>
      <c r="HU284" s="186"/>
      <c r="HV284" s="186"/>
      <c r="HW284" s="186"/>
      <c r="HX284" s="186"/>
      <c r="HY284" s="186"/>
      <c r="HZ284" s="186"/>
      <c r="IA284" s="186"/>
    </row>
    <row r="285" spans="1:235" s="200" customFormat="1" ht="12.75" customHeight="1" x14ac:dyDescent="0.25">
      <c r="A285" s="248" t="s">
        <v>243</v>
      </c>
      <c r="B285" s="249"/>
      <c r="C285" s="250" t="s">
        <v>244</v>
      </c>
      <c r="D285" s="250"/>
      <c r="E285" s="250"/>
      <c r="F285" s="251">
        <v>4032</v>
      </c>
      <c r="G285" s="252"/>
      <c r="H285" s="251">
        <v>4032</v>
      </c>
      <c r="I285" s="252"/>
      <c r="J285" s="253">
        <v>2664</v>
      </c>
      <c r="K285" s="254"/>
      <c r="L285" s="255">
        <f t="shared" si="64"/>
        <v>0.6607142857142857</v>
      </c>
      <c r="M285" s="256"/>
      <c r="N285" s="187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186"/>
      <c r="AT285" s="186"/>
      <c r="AU285" s="186"/>
      <c r="AV285" s="186"/>
      <c r="AW285" s="186"/>
      <c r="AX285" s="186"/>
      <c r="AY285" s="186"/>
      <c r="AZ285" s="186"/>
      <c r="BA285" s="186"/>
      <c r="BB285" s="186"/>
      <c r="BC285" s="186"/>
      <c r="BD285" s="186"/>
      <c r="BE285" s="186"/>
      <c r="BF285" s="186"/>
      <c r="BG285" s="186"/>
      <c r="BH285" s="186"/>
      <c r="BI285" s="186"/>
      <c r="BJ285" s="186"/>
      <c r="BK285" s="186"/>
      <c r="BL285" s="186"/>
      <c r="BM285" s="186"/>
      <c r="BN285" s="186"/>
      <c r="BO285" s="186"/>
      <c r="BP285" s="186"/>
      <c r="BQ285" s="186"/>
      <c r="BR285" s="186"/>
      <c r="BS285" s="186"/>
      <c r="BT285" s="186"/>
      <c r="BU285" s="186"/>
      <c r="BV285" s="186"/>
      <c r="BW285" s="186"/>
      <c r="BX285" s="186"/>
      <c r="BY285" s="186"/>
      <c r="BZ285" s="186"/>
      <c r="CA285" s="186"/>
      <c r="CB285" s="186"/>
      <c r="CC285" s="186"/>
      <c r="CD285" s="186"/>
      <c r="CE285" s="186"/>
      <c r="CF285" s="186"/>
      <c r="CG285" s="186"/>
      <c r="CH285" s="186"/>
      <c r="CI285" s="186"/>
      <c r="CJ285" s="186"/>
      <c r="CK285" s="186"/>
      <c r="CL285" s="186"/>
      <c r="CM285" s="186"/>
      <c r="CN285" s="186"/>
      <c r="CO285" s="186"/>
      <c r="CP285" s="186"/>
      <c r="CQ285" s="186"/>
      <c r="CR285" s="186"/>
      <c r="CS285" s="186"/>
      <c r="CT285" s="186"/>
      <c r="CU285" s="186"/>
      <c r="CV285" s="186"/>
      <c r="CW285" s="186"/>
      <c r="CX285" s="186"/>
      <c r="CY285" s="186"/>
      <c r="CZ285" s="186"/>
      <c r="DA285" s="186"/>
      <c r="DB285" s="186"/>
      <c r="DC285" s="186"/>
      <c r="DD285" s="186"/>
      <c r="DE285" s="186"/>
      <c r="DF285" s="186"/>
      <c r="DG285" s="186"/>
      <c r="DH285" s="186"/>
      <c r="DI285" s="186"/>
      <c r="DJ285" s="186"/>
      <c r="DK285" s="186"/>
      <c r="DL285" s="186"/>
      <c r="DM285" s="186"/>
      <c r="DN285" s="186"/>
      <c r="DO285" s="186"/>
      <c r="DP285" s="186"/>
      <c r="DQ285" s="186"/>
      <c r="DR285" s="186"/>
      <c r="DS285" s="186"/>
      <c r="DT285" s="186"/>
      <c r="DU285" s="186"/>
      <c r="DV285" s="186"/>
      <c r="DW285" s="186"/>
      <c r="DX285" s="186"/>
      <c r="DY285" s="186"/>
      <c r="DZ285" s="186"/>
      <c r="EA285" s="186"/>
      <c r="EB285" s="186"/>
      <c r="EC285" s="186"/>
      <c r="ED285" s="186"/>
      <c r="EE285" s="186"/>
      <c r="EF285" s="186"/>
      <c r="EG285" s="186"/>
      <c r="EH285" s="186"/>
      <c r="EI285" s="186"/>
      <c r="EJ285" s="186"/>
      <c r="EK285" s="186"/>
      <c r="EL285" s="186"/>
      <c r="EM285" s="186"/>
      <c r="EN285" s="186"/>
      <c r="EO285" s="186"/>
      <c r="EP285" s="186"/>
      <c r="EQ285" s="186"/>
      <c r="ER285" s="186"/>
      <c r="ES285" s="186"/>
      <c r="ET285" s="186"/>
      <c r="EU285" s="186"/>
      <c r="EV285" s="186"/>
      <c r="EW285" s="186"/>
      <c r="EX285" s="186"/>
      <c r="EY285" s="186"/>
      <c r="EZ285" s="186"/>
      <c r="FA285" s="186"/>
      <c r="FB285" s="186"/>
      <c r="FC285" s="186"/>
      <c r="FD285" s="186"/>
      <c r="FE285" s="186"/>
      <c r="FF285" s="186"/>
      <c r="FG285" s="186"/>
      <c r="FH285" s="186"/>
      <c r="FI285" s="186"/>
      <c r="FJ285" s="186"/>
      <c r="FK285" s="186"/>
      <c r="FL285" s="186"/>
      <c r="FM285" s="186"/>
      <c r="FN285" s="186"/>
      <c r="FO285" s="186"/>
      <c r="FP285" s="186"/>
      <c r="FQ285" s="186"/>
      <c r="FR285" s="186"/>
      <c r="FS285" s="186"/>
      <c r="FT285" s="186"/>
      <c r="FU285" s="186"/>
      <c r="FV285" s="186"/>
      <c r="FW285" s="186"/>
      <c r="FX285" s="186"/>
      <c r="FY285" s="186"/>
      <c r="FZ285" s="186"/>
      <c r="GA285" s="186"/>
      <c r="GB285" s="186"/>
      <c r="GC285" s="186"/>
      <c r="GD285" s="186"/>
      <c r="GE285" s="186"/>
      <c r="GF285" s="186"/>
      <c r="GG285" s="186"/>
      <c r="GH285" s="186"/>
      <c r="GI285" s="186"/>
      <c r="GJ285" s="186"/>
      <c r="GK285" s="186"/>
      <c r="GL285" s="186"/>
      <c r="GM285" s="186"/>
      <c r="GN285" s="186"/>
      <c r="GO285" s="186"/>
      <c r="GP285" s="186"/>
      <c r="GQ285" s="186"/>
      <c r="GR285" s="186"/>
      <c r="GS285" s="186"/>
      <c r="GT285" s="186"/>
      <c r="GU285" s="186"/>
      <c r="GV285" s="186"/>
      <c r="GW285" s="186"/>
      <c r="GX285" s="186"/>
      <c r="GY285" s="186"/>
      <c r="GZ285" s="186"/>
      <c r="HA285" s="186"/>
      <c r="HB285" s="186"/>
      <c r="HC285" s="186"/>
      <c r="HD285" s="186"/>
      <c r="HE285" s="186"/>
      <c r="HF285" s="186"/>
      <c r="HG285" s="186"/>
      <c r="HH285" s="186"/>
      <c r="HI285" s="186"/>
      <c r="HJ285" s="186"/>
      <c r="HK285" s="186"/>
      <c r="HL285" s="186"/>
      <c r="HM285" s="186"/>
      <c r="HN285" s="186"/>
      <c r="HO285" s="186"/>
      <c r="HP285" s="186"/>
      <c r="HQ285" s="186"/>
      <c r="HR285" s="186"/>
      <c r="HS285" s="186"/>
      <c r="HT285" s="186"/>
      <c r="HU285" s="186"/>
      <c r="HV285" s="186"/>
      <c r="HW285" s="186"/>
      <c r="HX285" s="186"/>
      <c r="HY285" s="186"/>
      <c r="HZ285" s="186"/>
      <c r="IA285" s="186"/>
    </row>
    <row r="286" spans="1:235" s="200" customFormat="1" ht="12.75" x14ac:dyDescent="0.25">
      <c r="A286" s="248" t="s">
        <v>245</v>
      </c>
      <c r="B286" s="249"/>
      <c r="C286" s="250" t="s">
        <v>160</v>
      </c>
      <c r="D286" s="250"/>
      <c r="E286" s="250"/>
      <c r="F286" s="251"/>
      <c r="G286" s="252"/>
      <c r="H286" s="251"/>
      <c r="I286" s="252"/>
      <c r="J286" s="253"/>
      <c r="K286" s="254"/>
      <c r="L286" s="255" t="e">
        <f t="shared" si="64"/>
        <v>#DIV/0!</v>
      </c>
      <c r="M286" s="256"/>
      <c r="N286" s="187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  <c r="AG286" s="186"/>
      <c r="AH286" s="186"/>
      <c r="AI286" s="186"/>
      <c r="AJ286" s="186"/>
      <c r="AK286" s="186"/>
      <c r="AL286" s="186"/>
      <c r="AM286" s="186"/>
      <c r="AN286" s="186"/>
      <c r="AO286" s="186"/>
      <c r="AP286" s="186"/>
      <c r="AQ286" s="186"/>
      <c r="AR286" s="186"/>
      <c r="AS286" s="186"/>
      <c r="AT286" s="186"/>
      <c r="AU286" s="186"/>
      <c r="AV286" s="186"/>
      <c r="AW286" s="186"/>
      <c r="AX286" s="186"/>
      <c r="AY286" s="186"/>
      <c r="AZ286" s="186"/>
      <c r="BA286" s="186"/>
      <c r="BB286" s="186"/>
      <c r="BC286" s="186"/>
      <c r="BD286" s="186"/>
      <c r="BE286" s="186"/>
      <c r="BF286" s="186"/>
      <c r="BG286" s="186"/>
      <c r="BH286" s="186"/>
      <c r="BI286" s="186"/>
      <c r="BJ286" s="186"/>
      <c r="BK286" s="186"/>
      <c r="BL286" s="186"/>
      <c r="BM286" s="186"/>
      <c r="BN286" s="186"/>
      <c r="BO286" s="186"/>
      <c r="BP286" s="186"/>
      <c r="BQ286" s="186"/>
      <c r="BR286" s="186"/>
      <c r="BS286" s="186"/>
      <c r="BT286" s="186"/>
      <c r="BU286" s="186"/>
      <c r="BV286" s="186"/>
      <c r="BW286" s="186"/>
      <c r="BX286" s="186"/>
      <c r="BY286" s="186"/>
      <c r="BZ286" s="186"/>
      <c r="CA286" s="186"/>
      <c r="CB286" s="186"/>
      <c r="CC286" s="186"/>
      <c r="CD286" s="186"/>
      <c r="CE286" s="186"/>
      <c r="CF286" s="186"/>
      <c r="CG286" s="186"/>
      <c r="CH286" s="186"/>
      <c r="CI286" s="186"/>
      <c r="CJ286" s="186"/>
      <c r="CK286" s="186"/>
      <c r="CL286" s="186"/>
      <c r="CM286" s="186"/>
      <c r="CN286" s="186"/>
      <c r="CO286" s="186"/>
      <c r="CP286" s="186"/>
      <c r="CQ286" s="186"/>
      <c r="CR286" s="186"/>
      <c r="CS286" s="186"/>
      <c r="CT286" s="186"/>
      <c r="CU286" s="186"/>
      <c r="CV286" s="186"/>
      <c r="CW286" s="186"/>
      <c r="CX286" s="186"/>
      <c r="CY286" s="186"/>
      <c r="CZ286" s="186"/>
      <c r="DA286" s="186"/>
      <c r="DB286" s="186"/>
      <c r="DC286" s="186"/>
      <c r="DD286" s="186"/>
      <c r="DE286" s="186"/>
      <c r="DF286" s="186"/>
      <c r="DG286" s="186"/>
      <c r="DH286" s="186"/>
      <c r="DI286" s="186"/>
      <c r="DJ286" s="186"/>
      <c r="DK286" s="186"/>
      <c r="DL286" s="186"/>
      <c r="DM286" s="186"/>
      <c r="DN286" s="186"/>
      <c r="DO286" s="186"/>
      <c r="DP286" s="186"/>
      <c r="DQ286" s="186"/>
      <c r="DR286" s="186"/>
      <c r="DS286" s="186"/>
      <c r="DT286" s="186"/>
      <c r="DU286" s="186"/>
      <c r="DV286" s="186"/>
      <c r="DW286" s="186"/>
      <c r="DX286" s="186"/>
      <c r="DY286" s="186"/>
      <c r="DZ286" s="186"/>
      <c r="EA286" s="186"/>
      <c r="EB286" s="186"/>
      <c r="EC286" s="186"/>
      <c r="ED286" s="186"/>
      <c r="EE286" s="186"/>
      <c r="EF286" s="186"/>
      <c r="EG286" s="186"/>
      <c r="EH286" s="186"/>
      <c r="EI286" s="186"/>
      <c r="EJ286" s="186"/>
      <c r="EK286" s="186"/>
      <c r="EL286" s="186"/>
      <c r="EM286" s="186"/>
      <c r="EN286" s="186"/>
      <c r="EO286" s="186"/>
      <c r="EP286" s="186"/>
      <c r="EQ286" s="186"/>
      <c r="ER286" s="186"/>
      <c r="ES286" s="186"/>
      <c r="ET286" s="186"/>
      <c r="EU286" s="186"/>
      <c r="EV286" s="186"/>
      <c r="EW286" s="186"/>
      <c r="EX286" s="186"/>
      <c r="EY286" s="186"/>
      <c r="EZ286" s="186"/>
      <c r="FA286" s="186"/>
      <c r="FB286" s="186"/>
      <c r="FC286" s="186"/>
      <c r="FD286" s="186"/>
      <c r="FE286" s="186"/>
      <c r="FF286" s="186"/>
      <c r="FG286" s="186"/>
      <c r="FH286" s="186"/>
      <c r="FI286" s="186"/>
      <c r="FJ286" s="186"/>
      <c r="FK286" s="186"/>
      <c r="FL286" s="186"/>
      <c r="FM286" s="186"/>
      <c r="FN286" s="186"/>
      <c r="FO286" s="186"/>
      <c r="FP286" s="186"/>
      <c r="FQ286" s="186"/>
      <c r="FR286" s="186"/>
      <c r="FS286" s="186"/>
      <c r="FT286" s="186"/>
      <c r="FU286" s="186"/>
      <c r="FV286" s="186"/>
      <c r="FW286" s="186"/>
      <c r="FX286" s="186"/>
      <c r="FY286" s="186"/>
      <c r="FZ286" s="186"/>
      <c r="GA286" s="186"/>
      <c r="GB286" s="186"/>
      <c r="GC286" s="186"/>
      <c r="GD286" s="186"/>
      <c r="GE286" s="186"/>
      <c r="GF286" s="186"/>
      <c r="GG286" s="186"/>
      <c r="GH286" s="186"/>
      <c r="GI286" s="186"/>
      <c r="GJ286" s="186"/>
      <c r="GK286" s="186"/>
      <c r="GL286" s="186"/>
      <c r="GM286" s="186"/>
      <c r="GN286" s="186"/>
      <c r="GO286" s="186"/>
      <c r="GP286" s="186"/>
      <c r="GQ286" s="186"/>
      <c r="GR286" s="186"/>
      <c r="GS286" s="186"/>
      <c r="GT286" s="186"/>
      <c r="GU286" s="186"/>
      <c r="GV286" s="186"/>
      <c r="GW286" s="186"/>
      <c r="GX286" s="186"/>
      <c r="GY286" s="186"/>
      <c r="GZ286" s="186"/>
      <c r="HA286" s="186"/>
      <c r="HB286" s="186"/>
      <c r="HC286" s="186"/>
      <c r="HD286" s="186"/>
      <c r="HE286" s="186"/>
      <c r="HF286" s="186"/>
      <c r="HG286" s="186"/>
      <c r="HH286" s="186"/>
      <c r="HI286" s="186"/>
      <c r="HJ286" s="186"/>
      <c r="HK286" s="186"/>
      <c r="HL286" s="186"/>
      <c r="HM286" s="186"/>
      <c r="HN286" s="186"/>
      <c r="HO286" s="186"/>
      <c r="HP286" s="186"/>
      <c r="HQ286" s="186"/>
      <c r="HR286" s="186"/>
      <c r="HS286" s="186"/>
      <c r="HT286" s="186"/>
      <c r="HU286" s="186"/>
      <c r="HV286" s="186"/>
      <c r="HW286" s="186"/>
      <c r="HX286" s="186"/>
      <c r="HY286" s="186"/>
      <c r="HZ286" s="186"/>
      <c r="IA286" s="186"/>
    </row>
    <row r="287" spans="1:235" s="200" customFormat="1" ht="13.5" customHeight="1" x14ac:dyDescent="0.25">
      <c r="A287" s="185"/>
      <c r="B287" s="185"/>
      <c r="C287" s="257" t="s">
        <v>136</v>
      </c>
      <c r="D287" s="257"/>
      <c r="E287" s="257"/>
      <c r="F287" s="260">
        <f>SUM(F285:G286)</f>
        <v>4032</v>
      </c>
      <c r="G287" s="261"/>
      <c r="H287" s="260">
        <f>SUM(H285:I286)</f>
        <v>4032</v>
      </c>
      <c r="I287" s="261"/>
      <c r="J287" s="260">
        <f>SUM(J285:K286)</f>
        <v>2664</v>
      </c>
      <c r="K287" s="261"/>
      <c r="L287" s="262">
        <f t="shared" si="64"/>
        <v>0.6607142857142857</v>
      </c>
      <c r="M287" s="263"/>
      <c r="N287" s="190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  <c r="AA287" s="186"/>
      <c r="AB287" s="186"/>
      <c r="AC287" s="186"/>
      <c r="AD287" s="186"/>
      <c r="AE287" s="186"/>
      <c r="AF287" s="186"/>
      <c r="AG287" s="186"/>
      <c r="AH287" s="186"/>
      <c r="AI287" s="186"/>
      <c r="AJ287" s="186"/>
      <c r="AK287" s="186"/>
      <c r="AL287" s="186"/>
      <c r="AM287" s="186"/>
      <c r="AN287" s="186"/>
      <c r="AO287" s="186"/>
      <c r="AP287" s="186"/>
      <c r="AQ287" s="186"/>
      <c r="AR287" s="186"/>
      <c r="AS287" s="186"/>
      <c r="AT287" s="186"/>
      <c r="AU287" s="186"/>
      <c r="AV287" s="186"/>
      <c r="AW287" s="186"/>
      <c r="AX287" s="186"/>
      <c r="AY287" s="186"/>
      <c r="AZ287" s="186"/>
      <c r="BA287" s="186"/>
      <c r="BB287" s="186"/>
      <c r="BC287" s="186"/>
      <c r="BD287" s="186"/>
      <c r="BE287" s="186"/>
      <c r="BF287" s="186"/>
      <c r="BG287" s="186"/>
      <c r="BH287" s="186"/>
      <c r="BI287" s="186"/>
      <c r="BJ287" s="186"/>
      <c r="BK287" s="186"/>
      <c r="BL287" s="186"/>
      <c r="BM287" s="186"/>
      <c r="BN287" s="186"/>
      <c r="BO287" s="186"/>
      <c r="BP287" s="186"/>
      <c r="BQ287" s="186"/>
      <c r="BR287" s="186"/>
      <c r="BS287" s="186"/>
      <c r="BT287" s="186"/>
      <c r="BU287" s="186"/>
      <c r="BV287" s="186"/>
      <c r="BW287" s="186"/>
      <c r="BX287" s="186"/>
      <c r="BY287" s="186"/>
      <c r="BZ287" s="186"/>
      <c r="CA287" s="186"/>
      <c r="CB287" s="186"/>
      <c r="CC287" s="186"/>
      <c r="CD287" s="186"/>
      <c r="CE287" s="186"/>
      <c r="CF287" s="186"/>
      <c r="CG287" s="186"/>
      <c r="CH287" s="186"/>
      <c r="CI287" s="186"/>
      <c r="CJ287" s="186"/>
      <c r="CK287" s="186"/>
      <c r="CL287" s="186"/>
      <c r="CM287" s="186"/>
      <c r="CN287" s="186"/>
      <c r="CO287" s="186"/>
      <c r="CP287" s="186"/>
      <c r="CQ287" s="186"/>
      <c r="CR287" s="186"/>
      <c r="CS287" s="186"/>
      <c r="CT287" s="186"/>
      <c r="CU287" s="186"/>
      <c r="CV287" s="186"/>
      <c r="CW287" s="186"/>
      <c r="CX287" s="186"/>
      <c r="CY287" s="186"/>
      <c r="CZ287" s="186"/>
      <c r="DA287" s="186"/>
      <c r="DB287" s="186"/>
      <c r="DC287" s="186"/>
      <c r="DD287" s="186"/>
      <c r="DE287" s="186"/>
      <c r="DF287" s="186"/>
      <c r="DG287" s="186"/>
      <c r="DH287" s="186"/>
      <c r="DI287" s="186"/>
      <c r="DJ287" s="186"/>
      <c r="DK287" s="186"/>
      <c r="DL287" s="186"/>
      <c r="DM287" s="186"/>
      <c r="DN287" s="186"/>
      <c r="DO287" s="186"/>
      <c r="DP287" s="186"/>
      <c r="DQ287" s="186"/>
      <c r="DR287" s="186"/>
      <c r="DS287" s="186"/>
      <c r="DT287" s="186"/>
      <c r="DU287" s="186"/>
      <c r="DV287" s="186"/>
      <c r="DW287" s="186"/>
      <c r="DX287" s="186"/>
      <c r="DY287" s="186"/>
      <c r="DZ287" s="186"/>
      <c r="EA287" s="186"/>
      <c r="EB287" s="186"/>
      <c r="EC287" s="186"/>
      <c r="ED287" s="186"/>
      <c r="EE287" s="186"/>
      <c r="EF287" s="186"/>
      <c r="EG287" s="186"/>
      <c r="EH287" s="186"/>
      <c r="EI287" s="186"/>
      <c r="EJ287" s="186"/>
      <c r="EK287" s="186"/>
      <c r="EL287" s="186"/>
      <c r="EM287" s="186"/>
      <c r="EN287" s="186"/>
      <c r="EO287" s="186"/>
      <c r="EP287" s="186"/>
      <c r="EQ287" s="186"/>
      <c r="ER287" s="186"/>
      <c r="ES287" s="186"/>
      <c r="ET287" s="186"/>
      <c r="EU287" s="186"/>
      <c r="EV287" s="186"/>
      <c r="EW287" s="186"/>
      <c r="EX287" s="186"/>
      <c r="EY287" s="186"/>
      <c r="EZ287" s="186"/>
      <c r="FA287" s="186"/>
      <c r="FB287" s="186"/>
      <c r="FC287" s="186"/>
      <c r="FD287" s="186"/>
      <c r="FE287" s="186"/>
      <c r="FF287" s="186"/>
      <c r="FG287" s="186"/>
      <c r="FH287" s="186"/>
      <c r="FI287" s="186"/>
      <c r="FJ287" s="186"/>
      <c r="FK287" s="186"/>
      <c r="FL287" s="186"/>
      <c r="FM287" s="186"/>
      <c r="FN287" s="186"/>
      <c r="FO287" s="186"/>
      <c r="FP287" s="186"/>
      <c r="FQ287" s="186"/>
      <c r="FR287" s="186"/>
      <c r="FS287" s="186"/>
      <c r="FT287" s="186"/>
      <c r="FU287" s="186"/>
      <c r="FV287" s="186"/>
      <c r="FW287" s="186"/>
      <c r="FX287" s="186"/>
      <c r="FY287" s="186"/>
      <c r="FZ287" s="186"/>
      <c r="GA287" s="186"/>
      <c r="GB287" s="186"/>
      <c r="GC287" s="186"/>
      <c r="GD287" s="186"/>
      <c r="GE287" s="186"/>
      <c r="GF287" s="186"/>
      <c r="GG287" s="186"/>
      <c r="GH287" s="186"/>
      <c r="GI287" s="186"/>
      <c r="GJ287" s="186"/>
      <c r="GK287" s="186"/>
      <c r="GL287" s="186"/>
      <c r="GM287" s="186"/>
      <c r="GN287" s="186"/>
      <c r="GO287" s="186"/>
      <c r="GP287" s="186"/>
      <c r="GQ287" s="186"/>
      <c r="GR287" s="186"/>
      <c r="GS287" s="186"/>
      <c r="GT287" s="186"/>
      <c r="GU287" s="186"/>
      <c r="GV287" s="186"/>
      <c r="GW287" s="186"/>
      <c r="GX287" s="186"/>
      <c r="GY287" s="186"/>
      <c r="GZ287" s="186"/>
      <c r="HA287" s="186"/>
      <c r="HB287" s="186"/>
      <c r="HC287" s="186"/>
      <c r="HD287" s="186"/>
      <c r="HE287" s="186"/>
      <c r="HF287" s="186"/>
      <c r="HG287" s="186"/>
      <c r="HH287" s="186"/>
      <c r="HI287" s="186"/>
      <c r="HJ287" s="186"/>
      <c r="HK287" s="186"/>
      <c r="HL287" s="186"/>
      <c r="HM287" s="186"/>
      <c r="HN287" s="186"/>
      <c r="HO287" s="186"/>
      <c r="HP287" s="186"/>
      <c r="HQ287" s="186"/>
      <c r="HR287" s="186"/>
      <c r="HS287" s="186"/>
      <c r="HT287" s="186"/>
      <c r="HU287" s="186"/>
      <c r="HV287" s="186"/>
      <c r="HW287" s="186"/>
      <c r="HX287" s="186"/>
      <c r="HY287" s="186"/>
      <c r="HZ287" s="186"/>
      <c r="IA287" s="186"/>
    </row>
    <row r="288" spans="1:235" s="200" customFormat="1" ht="13.5" customHeight="1" x14ac:dyDescent="0.25">
      <c r="A288" s="188"/>
      <c r="B288" s="190"/>
      <c r="C288" s="257" t="s">
        <v>137</v>
      </c>
      <c r="D288" s="257"/>
      <c r="E288" s="257"/>
      <c r="F288" s="260">
        <f>SUM(F275,F287,F284,F280)</f>
        <v>21175</v>
      </c>
      <c r="G288" s="261"/>
      <c r="H288" s="260">
        <f>SUM(H275,H287,H284,H280)</f>
        <v>21175</v>
      </c>
      <c r="I288" s="261"/>
      <c r="J288" s="260">
        <f>SUM(J275,J287,J284,J280)</f>
        <v>14223.2</v>
      </c>
      <c r="K288" s="261"/>
      <c r="L288" s="262">
        <f t="shared" si="64"/>
        <v>0.67169775678866595</v>
      </c>
      <c r="M288" s="263"/>
      <c r="N288" s="190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86"/>
      <c r="AM288" s="186"/>
      <c r="AN288" s="186"/>
      <c r="AO288" s="186"/>
      <c r="AP288" s="186"/>
      <c r="AQ288" s="186"/>
      <c r="AR288" s="186"/>
      <c r="AS288" s="186"/>
      <c r="AT288" s="186"/>
      <c r="AU288" s="186"/>
      <c r="AV288" s="186"/>
      <c r="AW288" s="186"/>
      <c r="AX288" s="186"/>
      <c r="AY288" s="186"/>
      <c r="AZ288" s="186"/>
      <c r="BA288" s="186"/>
      <c r="BB288" s="186"/>
      <c r="BC288" s="186"/>
      <c r="BD288" s="186"/>
      <c r="BE288" s="186"/>
      <c r="BF288" s="186"/>
      <c r="BG288" s="186"/>
      <c r="BH288" s="186"/>
      <c r="BI288" s="186"/>
      <c r="BJ288" s="186"/>
      <c r="BK288" s="186"/>
      <c r="BL288" s="186"/>
      <c r="BM288" s="186"/>
      <c r="BN288" s="186"/>
      <c r="BO288" s="186"/>
      <c r="BP288" s="186"/>
      <c r="BQ288" s="186"/>
      <c r="BR288" s="186"/>
      <c r="BS288" s="186"/>
      <c r="BT288" s="186"/>
      <c r="BU288" s="186"/>
      <c r="BV288" s="186"/>
      <c r="BW288" s="186"/>
      <c r="BX288" s="186"/>
      <c r="BY288" s="186"/>
      <c r="BZ288" s="186"/>
      <c r="CA288" s="186"/>
      <c r="CB288" s="186"/>
      <c r="CC288" s="186"/>
      <c r="CD288" s="186"/>
      <c r="CE288" s="186"/>
      <c r="CF288" s="186"/>
      <c r="CG288" s="186"/>
      <c r="CH288" s="186"/>
      <c r="CI288" s="186"/>
      <c r="CJ288" s="186"/>
      <c r="CK288" s="186"/>
      <c r="CL288" s="186"/>
      <c r="CM288" s="186"/>
      <c r="CN288" s="186"/>
      <c r="CO288" s="186"/>
      <c r="CP288" s="186"/>
      <c r="CQ288" s="186"/>
      <c r="CR288" s="186"/>
      <c r="CS288" s="186"/>
      <c r="CT288" s="186"/>
      <c r="CU288" s="186"/>
      <c r="CV288" s="186"/>
      <c r="CW288" s="186"/>
      <c r="CX288" s="186"/>
      <c r="CY288" s="186"/>
      <c r="CZ288" s="186"/>
      <c r="DA288" s="186"/>
      <c r="DB288" s="186"/>
      <c r="DC288" s="186"/>
      <c r="DD288" s="186"/>
      <c r="DE288" s="186"/>
      <c r="DF288" s="186"/>
      <c r="DG288" s="186"/>
      <c r="DH288" s="186"/>
      <c r="DI288" s="186"/>
      <c r="DJ288" s="186"/>
      <c r="DK288" s="186"/>
      <c r="DL288" s="186"/>
      <c r="DM288" s="186"/>
      <c r="DN288" s="186"/>
      <c r="DO288" s="186"/>
      <c r="DP288" s="186"/>
      <c r="DQ288" s="186"/>
      <c r="DR288" s="186"/>
      <c r="DS288" s="186"/>
      <c r="DT288" s="186"/>
      <c r="DU288" s="186"/>
      <c r="DV288" s="186"/>
      <c r="DW288" s="186"/>
      <c r="DX288" s="186"/>
      <c r="DY288" s="186"/>
      <c r="DZ288" s="186"/>
      <c r="EA288" s="186"/>
      <c r="EB288" s="186"/>
      <c r="EC288" s="186"/>
      <c r="ED288" s="186"/>
      <c r="EE288" s="186"/>
      <c r="EF288" s="186"/>
      <c r="EG288" s="186"/>
      <c r="EH288" s="186"/>
      <c r="EI288" s="186"/>
      <c r="EJ288" s="186"/>
      <c r="EK288" s="186"/>
      <c r="EL288" s="186"/>
      <c r="EM288" s="186"/>
      <c r="EN288" s="186"/>
      <c r="EO288" s="186"/>
      <c r="EP288" s="186"/>
      <c r="EQ288" s="186"/>
      <c r="ER288" s="186"/>
      <c r="ES288" s="186"/>
      <c r="ET288" s="186"/>
      <c r="EU288" s="186"/>
      <c r="EV288" s="186"/>
      <c r="EW288" s="186"/>
      <c r="EX288" s="186"/>
      <c r="EY288" s="186"/>
      <c r="EZ288" s="186"/>
      <c r="FA288" s="186"/>
      <c r="FB288" s="186"/>
      <c r="FC288" s="186"/>
      <c r="FD288" s="186"/>
      <c r="FE288" s="186"/>
      <c r="FF288" s="186"/>
      <c r="FG288" s="186"/>
      <c r="FH288" s="186"/>
      <c r="FI288" s="186"/>
      <c r="FJ288" s="186"/>
      <c r="FK288" s="186"/>
      <c r="FL288" s="186"/>
      <c r="FM288" s="186"/>
      <c r="FN288" s="186"/>
      <c r="FO288" s="186"/>
      <c r="FP288" s="186"/>
      <c r="FQ288" s="186"/>
      <c r="FR288" s="186"/>
      <c r="FS288" s="186"/>
      <c r="FT288" s="186"/>
      <c r="FU288" s="186"/>
      <c r="FV288" s="186"/>
      <c r="FW288" s="186"/>
      <c r="FX288" s="186"/>
      <c r="FY288" s="186"/>
      <c r="FZ288" s="186"/>
      <c r="GA288" s="186"/>
      <c r="GB288" s="186"/>
      <c r="GC288" s="186"/>
      <c r="GD288" s="186"/>
      <c r="GE288" s="186"/>
      <c r="GF288" s="186"/>
      <c r="GG288" s="186"/>
      <c r="GH288" s="186"/>
      <c r="GI288" s="186"/>
      <c r="GJ288" s="186"/>
      <c r="GK288" s="186"/>
      <c r="GL288" s="186"/>
      <c r="GM288" s="186"/>
      <c r="GN288" s="186"/>
      <c r="GO288" s="186"/>
      <c r="GP288" s="186"/>
      <c r="GQ288" s="186"/>
      <c r="GR288" s="186"/>
      <c r="GS288" s="186"/>
      <c r="GT288" s="186"/>
      <c r="GU288" s="186"/>
      <c r="GV288" s="186"/>
      <c r="GW288" s="186"/>
      <c r="GX288" s="186"/>
      <c r="GY288" s="186"/>
      <c r="GZ288" s="186"/>
      <c r="HA288" s="186"/>
      <c r="HB288" s="186"/>
      <c r="HC288" s="186"/>
      <c r="HD288" s="186"/>
      <c r="HE288" s="186"/>
      <c r="HF288" s="186"/>
      <c r="HG288" s="186"/>
      <c r="HH288" s="186"/>
      <c r="HI288" s="186"/>
      <c r="HJ288" s="186"/>
      <c r="HK288" s="186"/>
      <c r="HL288" s="186"/>
      <c r="HM288" s="186"/>
      <c r="HN288" s="186"/>
      <c r="HO288" s="186"/>
      <c r="HP288" s="186"/>
      <c r="HQ288" s="186"/>
      <c r="HR288" s="186"/>
      <c r="HS288" s="186"/>
      <c r="HT288" s="186"/>
      <c r="HU288" s="186"/>
      <c r="HV288" s="186"/>
      <c r="HW288" s="186"/>
      <c r="HX288" s="186"/>
      <c r="HY288" s="186"/>
      <c r="HZ288" s="186"/>
      <c r="IA288" s="186"/>
    </row>
    <row r="289" spans="1:235" s="200" customFormat="1" ht="13.5" customHeight="1" x14ac:dyDescent="0.25">
      <c r="A289" s="188"/>
      <c r="B289" s="190"/>
      <c r="C289" s="279" t="s">
        <v>138</v>
      </c>
      <c r="D289" s="279"/>
      <c r="E289" s="279"/>
      <c r="F289" s="260">
        <f>SUM(F288)</f>
        <v>21175</v>
      </c>
      <c r="G289" s="261"/>
      <c r="H289" s="260">
        <f>SUM(H288)</f>
        <v>21175</v>
      </c>
      <c r="I289" s="261"/>
      <c r="J289" s="260">
        <f>SUM(J288)</f>
        <v>14223.2</v>
      </c>
      <c r="K289" s="261"/>
      <c r="L289" s="262">
        <f t="shared" si="64"/>
        <v>0.67169775678866595</v>
      </c>
      <c r="M289" s="263"/>
      <c r="N289" s="190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6"/>
      <c r="AN289" s="186"/>
      <c r="AO289" s="186"/>
      <c r="AP289" s="186"/>
      <c r="AQ289" s="186"/>
      <c r="AR289" s="186"/>
      <c r="AS289" s="186"/>
      <c r="AT289" s="186"/>
      <c r="AU289" s="186"/>
      <c r="AV289" s="186"/>
      <c r="AW289" s="186"/>
      <c r="AX289" s="186"/>
      <c r="AY289" s="186"/>
      <c r="AZ289" s="186"/>
      <c r="BA289" s="186"/>
      <c r="BB289" s="186"/>
      <c r="BC289" s="186"/>
      <c r="BD289" s="186"/>
      <c r="BE289" s="186"/>
      <c r="BF289" s="186"/>
      <c r="BG289" s="186"/>
      <c r="BH289" s="186"/>
      <c r="BI289" s="186"/>
      <c r="BJ289" s="186"/>
      <c r="BK289" s="186"/>
      <c r="BL289" s="186"/>
      <c r="BM289" s="186"/>
      <c r="BN289" s="186"/>
      <c r="BO289" s="186"/>
      <c r="BP289" s="186"/>
      <c r="BQ289" s="186"/>
      <c r="BR289" s="186"/>
      <c r="BS289" s="186"/>
      <c r="BT289" s="186"/>
      <c r="BU289" s="186"/>
      <c r="BV289" s="186"/>
      <c r="BW289" s="186"/>
      <c r="BX289" s="186"/>
      <c r="BY289" s="186"/>
      <c r="BZ289" s="186"/>
      <c r="CA289" s="186"/>
      <c r="CB289" s="186"/>
      <c r="CC289" s="186"/>
      <c r="CD289" s="186"/>
      <c r="CE289" s="186"/>
      <c r="CF289" s="186"/>
      <c r="CG289" s="186"/>
      <c r="CH289" s="186"/>
      <c r="CI289" s="186"/>
      <c r="CJ289" s="186"/>
      <c r="CK289" s="186"/>
      <c r="CL289" s="186"/>
      <c r="CM289" s="186"/>
      <c r="CN289" s="186"/>
      <c r="CO289" s="186"/>
      <c r="CP289" s="186"/>
      <c r="CQ289" s="186"/>
      <c r="CR289" s="186"/>
      <c r="CS289" s="186"/>
      <c r="CT289" s="186"/>
      <c r="CU289" s="186"/>
      <c r="CV289" s="186"/>
      <c r="CW289" s="186"/>
      <c r="CX289" s="186"/>
      <c r="CY289" s="186"/>
      <c r="CZ289" s="186"/>
      <c r="DA289" s="186"/>
      <c r="DB289" s="186"/>
      <c r="DC289" s="186"/>
      <c r="DD289" s="186"/>
      <c r="DE289" s="186"/>
      <c r="DF289" s="186"/>
      <c r="DG289" s="186"/>
      <c r="DH289" s="186"/>
      <c r="DI289" s="186"/>
      <c r="DJ289" s="186"/>
      <c r="DK289" s="186"/>
      <c r="DL289" s="186"/>
      <c r="DM289" s="186"/>
      <c r="DN289" s="186"/>
      <c r="DO289" s="186"/>
      <c r="DP289" s="186"/>
      <c r="DQ289" s="186"/>
      <c r="DR289" s="186"/>
      <c r="DS289" s="186"/>
      <c r="DT289" s="186"/>
      <c r="DU289" s="186"/>
      <c r="DV289" s="186"/>
      <c r="DW289" s="186"/>
      <c r="DX289" s="186"/>
      <c r="DY289" s="186"/>
      <c r="DZ289" s="186"/>
      <c r="EA289" s="186"/>
      <c r="EB289" s="186"/>
      <c r="EC289" s="186"/>
      <c r="ED289" s="186"/>
      <c r="EE289" s="186"/>
      <c r="EF289" s="186"/>
      <c r="EG289" s="186"/>
      <c r="EH289" s="186"/>
      <c r="EI289" s="186"/>
      <c r="EJ289" s="186"/>
      <c r="EK289" s="186"/>
      <c r="EL289" s="186"/>
      <c r="EM289" s="186"/>
      <c r="EN289" s="186"/>
      <c r="EO289" s="186"/>
      <c r="EP289" s="186"/>
      <c r="EQ289" s="186"/>
      <c r="ER289" s="186"/>
      <c r="ES289" s="186"/>
      <c r="ET289" s="186"/>
      <c r="EU289" s="186"/>
      <c r="EV289" s="186"/>
      <c r="EW289" s="186"/>
      <c r="EX289" s="186"/>
      <c r="EY289" s="186"/>
      <c r="EZ289" s="186"/>
      <c r="FA289" s="186"/>
      <c r="FB289" s="186"/>
      <c r="FC289" s="186"/>
      <c r="FD289" s="186"/>
      <c r="FE289" s="186"/>
      <c r="FF289" s="186"/>
      <c r="FG289" s="186"/>
      <c r="FH289" s="186"/>
      <c r="FI289" s="186"/>
      <c r="FJ289" s="186"/>
      <c r="FK289" s="186"/>
      <c r="FL289" s="186"/>
      <c r="FM289" s="186"/>
      <c r="FN289" s="186"/>
      <c r="FO289" s="186"/>
      <c r="FP289" s="186"/>
      <c r="FQ289" s="186"/>
      <c r="FR289" s="186"/>
      <c r="FS289" s="186"/>
      <c r="FT289" s="186"/>
      <c r="FU289" s="186"/>
      <c r="FV289" s="186"/>
      <c r="FW289" s="186"/>
      <c r="FX289" s="186"/>
      <c r="FY289" s="186"/>
      <c r="FZ289" s="186"/>
      <c r="GA289" s="186"/>
      <c r="GB289" s="186"/>
      <c r="GC289" s="186"/>
      <c r="GD289" s="186"/>
      <c r="GE289" s="186"/>
      <c r="GF289" s="186"/>
      <c r="GG289" s="186"/>
      <c r="GH289" s="186"/>
      <c r="GI289" s="186"/>
      <c r="GJ289" s="186"/>
      <c r="GK289" s="186"/>
      <c r="GL289" s="186"/>
      <c r="GM289" s="186"/>
      <c r="GN289" s="186"/>
      <c r="GO289" s="186"/>
      <c r="GP289" s="186"/>
      <c r="GQ289" s="186"/>
      <c r="GR289" s="186"/>
      <c r="GS289" s="186"/>
      <c r="GT289" s="186"/>
      <c r="GU289" s="186"/>
      <c r="GV289" s="186"/>
      <c r="GW289" s="186"/>
      <c r="GX289" s="186"/>
      <c r="GY289" s="186"/>
      <c r="GZ289" s="186"/>
      <c r="HA289" s="186"/>
      <c r="HB289" s="186"/>
      <c r="HC289" s="186"/>
      <c r="HD289" s="186"/>
      <c r="HE289" s="186"/>
      <c r="HF289" s="186"/>
      <c r="HG289" s="186"/>
      <c r="HH289" s="186"/>
      <c r="HI289" s="186"/>
      <c r="HJ289" s="186"/>
      <c r="HK289" s="186"/>
      <c r="HL289" s="186"/>
      <c r="HM289" s="186"/>
      <c r="HN289" s="186"/>
      <c r="HO289" s="186"/>
      <c r="HP289" s="186"/>
      <c r="HQ289" s="186"/>
      <c r="HR289" s="186"/>
      <c r="HS289" s="186"/>
      <c r="HT289" s="186"/>
      <c r="HU289" s="186"/>
      <c r="HV289" s="186"/>
      <c r="HW289" s="186"/>
      <c r="HX289" s="186"/>
      <c r="HY289" s="186"/>
      <c r="HZ289" s="186"/>
      <c r="IA289" s="186"/>
    </row>
    <row r="290" spans="1:235" s="199" customFormat="1" ht="18" customHeight="1" x14ac:dyDescent="0.25">
      <c r="A290" s="181"/>
      <c r="B290" s="312" t="s">
        <v>195</v>
      </c>
      <c r="C290" s="312"/>
      <c r="D290" s="312"/>
      <c r="E290" s="264"/>
      <c r="F290" s="266">
        <f>F289</f>
        <v>21175</v>
      </c>
      <c r="G290" s="266"/>
      <c r="H290" s="266">
        <f>H289</f>
        <v>21175</v>
      </c>
      <c r="I290" s="266"/>
      <c r="J290" s="267">
        <f>J289</f>
        <v>14223.2</v>
      </c>
      <c r="K290" s="267"/>
      <c r="L290" s="309">
        <f t="shared" si="64"/>
        <v>0.67169775678866595</v>
      </c>
      <c r="M290" s="309"/>
      <c r="N290" s="182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  <c r="AB290" s="180"/>
      <c r="AC290" s="180"/>
      <c r="AD290" s="180"/>
      <c r="AE290" s="180"/>
      <c r="AF290" s="180"/>
      <c r="AG290" s="180"/>
      <c r="AH290" s="180"/>
      <c r="AI290" s="180"/>
      <c r="AJ290" s="180"/>
      <c r="AK290" s="180"/>
      <c r="AL290" s="180"/>
      <c r="AM290" s="180"/>
      <c r="AN290" s="180"/>
      <c r="AO290" s="180"/>
      <c r="AP290" s="180"/>
      <c r="AQ290" s="180"/>
      <c r="AR290" s="180"/>
      <c r="AS290" s="180"/>
      <c r="AT290" s="180"/>
      <c r="AU290" s="180"/>
      <c r="AV290" s="180"/>
      <c r="AW290" s="180"/>
      <c r="AX290" s="180"/>
      <c r="AY290" s="180"/>
      <c r="AZ290" s="180"/>
      <c r="BA290" s="180"/>
      <c r="BB290" s="180"/>
      <c r="BC290" s="180"/>
      <c r="BD290" s="180"/>
      <c r="BE290" s="180"/>
      <c r="BF290" s="180"/>
      <c r="BG290" s="180"/>
      <c r="BH290" s="180"/>
      <c r="BI290" s="180"/>
      <c r="BJ290" s="180"/>
      <c r="BK290" s="180"/>
      <c r="BL290" s="180"/>
      <c r="BM290" s="180"/>
      <c r="BN290" s="180"/>
      <c r="BO290" s="180"/>
      <c r="BP290" s="180"/>
      <c r="BQ290" s="180"/>
      <c r="BR290" s="180"/>
      <c r="BS290" s="180"/>
      <c r="BT290" s="180"/>
      <c r="BU290" s="180"/>
      <c r="BV290" s="180"/>
      <c r="BW290" s="180"/>
      <c r="BX290" s="180"/>
      <c r="BY290" s="180"/>
      <c r="BZ290" s="180"/>
      <c r="CA290" s="180"/>
      <c r="CB290" s="180"/>
      <c r="CC290" s="180"/>
      <c r="CD290" s="180"/>
      <c r="CE290" s="180"/>
      <c r="CF290" s="180"/>
      <c r="CG290" s="180"/>
      <c r="CH290" s="180"/>
      <c r="CI290" s="180"/>
      <c r="CJ290" s="180"/>
      <c r="CK290" s="180"/>
      <c r="CL290" s="180"/>
      <c r="CM290" s="180"/>
      <c r="CN290" s="180"/>
      <c r="CO290" s="180"/>
      <c r="CP290" s="180"/>
      <c r="CQ290" s="180"/>
      <c r="CR290" s="180"/>
      <c r="CS290" s="180"/>
      <c r="CT290" s="180"/>
      <c r="CU290" s="180"/>
      <c r="CV290" s="180"/>
      <c r="CW290" s="180"/>
      <c r="CX290" s="180"/>
      <c r="CY290" s="180"/>
      <c r="CZ290" s="180"/>
      <c r="DA290" s="180"/>
      <c r="DB290" s="180"/>
      <c r="DC290" s="180"/>
      <c r="DD290" s="180"/>
      <c r="DE290" s="180"/>
      <c r="DF290" s="180"/>
      <c r="DG290" s="180"/>
      <c r="DH290" s="180"/>
      <c r="DI290" s="180"/>
      <c r="DJ290" s="180"/>
      <c r="DK290" s="180"/>
      <c r="DL290" s="180"/>
      <c r="DM290" s="180"/>
      <c r="DN290" s="180"/>
      <c r="DO290" s="180"/>
      <c r="DP290" s="180"/>
      <c r="DQ290" s="180"/>
      <c r="DR290" s="180"/>
      <c r="DS290" s="180"/>
      <c r="DT290" s="180"/>
      <c r="DU290" s="180"/>
      <c r="DV290" s="180"/>
      <c r="DW290" s="180"/>
      <c r="DX290" s="180"/>
      <c r="DY290" s="180"/>
      <c r="DZ290" s="180"/>
      <c r="EA290" s="180"/>
      <c r="EB290" s="180"/>
      <c r="EC290" s="180"/>
      <c r="ED290" s="180"/>
      <c r="EE290" s="180"/>
      <c r="EF290" s="180"/>
      <c r="EG290" s="180"/>
      <c r="EH290" s="180"/>
      <c r="EI290" s="180"/>
      <c r="EJ290" s="180"/>
      <c r="EK290" s="180"/>
      <c r="EL290" s="180"/>
      <c r="EM290" s="180"/>
      <c r="EN290" s="180"/>
      <c r="EO290" s="180"/>
      <c r="EP290" s="180"/>
      <c r="EQ290" s="180"/>
      <c r="ER290" s="180"/>
      <c r="ES290" s="180"/>
      <c r="ET290" s="180"/>
      <c r="EU290" s="180"/>
      <c r="EV290" s="180"/>
      <c r="EW290" s="180"/>
      <c r="EX290" s="180"/>
      <c r="EY290" s="180"/>
      <c r="EZ290" s="180"/>
      <c r="FA290" s="180"/>
      <c r="FB290" s="180"/>
      <c r="FC290" s="180"/>
      <c r="FD290" s="180"/>
      <c r="FE290" s="180"/>
      <c r="FF290" s="180"/>
      <c r="FG290" s="180"/>
      <c r="FH290" s="180"/>
      <c r="FI290" s="180"/>
      <c r="FJ290" s="180"/>
      <c r="FK290" s="180"/>
      <c r="FL290" s="180"/>
      <c r="FM290" s="180"/>
      <c r="FN290" s="180"/>
      <c r="FO290" s="180"/>
      <c r="FP290" s="180"/>
      <c r="FQ290" s="180"/>
      <c r="FR290" s="180"/>
      <c r="FS290" s="180"/>
      <c r="FT290" s="180"/>
      <c r="FU290" s="180"/>
      <c r="FV290" s="180"/>
      <c r="FW290" s="180"/>
      <c r="FX290" s="180"/>
      <c r="FY290" s="180"/>
      <c r="FZ290" s="180"/>
      <c r="GA290" s="180"/>
      <c r="GB290" s="180"/>
      <c r="GC290" s="180"/>
      <c r="GD290" s="180"/>
      <c r="GE290" s="180"/>
      <c r="GF290" s="180"/>
      <c r="GG290" s="180"/>
      <c r="GH290" s="180"/>
      <c r="GI290" s="180"/>
      <c r="GJ290" s="180"/>
      <c r="GK290" s="180"/>
      <c r="GL290" s="180"/>
      <c r="GM290" s="180"/>
      <c r="GN290" s="180"/>
      <c r="GO290" s="180"/>
      <c r="GP290" s="180"/>
      <c r="GQ290" s="180"/>
      <c r="GR290" s="180"/>
      <c r="GS290" s="180"/>
      <c r="GT290" s="180"/>
      <c r="GU290" s="180"/>
      <c r="GV290" s="180"/>
      <c r="GW290" s="180"/>
      <c r="GX290" s="180"/>
      <c r="GY290" s="180"/>
      <c r="GZ290" s="180"/>
      <c r="HA290" s="180"/>
      <c r="HB290" s="180"/>
      <c r="HC290" s="180"/>
      <c r="HD290" s="180"/>
      <c r="HE290" s="180"/>
      <c r="HF290" s="180"/>
      <c r="HG290" s="180"/>
      <c r="HH290" s="180"/>
      <c r="HI290" s="180"/>
      <c r="HJ290" s="180"/>
      <c r="HK290" s="180"/>
      <c r="HL290" s="180"/>
      <c r="HM290" s="180"/>
      <c r="HN290" s="180"/>
      <c r="HO290" s="180"/>
      <c r="HP290" s="180"/>
      <c r="HQ290" s="180"/>
      <c r="HR290" s="180"/>
      <c r="HS290" s="180"/>
      <c r="HT290" s="180"/>
      <c r="HU290" s="180"/>
      <c r="HV290" s="180"/>
      <c r="HW290" s="180"/>
      <c r="HX290" s="180"/>
      <c r="HY290" s="180"/>
      <c r="HZ290" s="180"/>
      <c r="IA290" s="180"/>
    </row>
    <row r="291" spans="1:235" s="199" customFormat="1" ht="18" customHeight="1" x14ac:dyDescent="0.25">
      <c r="A291" s="181"/>
      <c r="B291" s="310" t="s">
        <v>162</v>
      </c>
      <c r="C291" s="310"/>
      <c r="D291" s="310"/>
      <c r="E291" s="269"/>
      <c r="F291" s="271">
        <f>F290</f>
        <v>21175</v>
      </c>
      <c r="G291" s="271"/>
      <c r="H291" s="271">
        <f>H290</f>
        <v>21175</v>
      </c>
      <c r="I291" s="271"/>
      <c r="J291" s="272">
        <f>J290</f>
        <v>14223.2</v>
      </c>
      <c r="K291" s="272"/>
      <c r="L291" s="273">
        <f t="shared" si="64"/>
        <v>0.67169775678866595</v>
      </c>
      <c r="M291" s="273"/>
      <c r="N291" s="182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  <c r="AB291" s="180"/>
      <c r="AC291" s="180"/>
      <c r="AD291" s="180"/>
      <c r="AE291" s="180"/>
      <c r="AF291" s="180"/>
      <c r="AG291" s="180"/>
      <c r="AH291" s="180"/>
      <c r="AI291" s="180"/>
      <c r="AJ291" s="180"/>
      <c r="AK291" s="180"/>
      <c r="AL291" s="180"/>
      <c r="AM291" s="180"/>
      <c r="AN291" s="180"/>
      <c r="AO291" s="180"/>
      <c r="AP291" s="180"/>
      <c r="AQ291" s="180"/>
      <c r="AR291" s="180"/>
      <c r="AS291" s="180"/>
      <c r="AT291" s="180"/>
      <c r="AU291" s="180"/>
      <c r="AV291" s="180"/>
      <c r="AW291" s="180"/>
      <c r="AX291" s="180"/>
      <c r="AY291" s="180"/>
      <c r="AZ291" s="180"/>
      <c r="BA291" s="180"/>
      <c r="BB291" s="180"/>
      <c r="BC291" s="180"/>
      <c r="BD291" s="180"/>
      <c r="BE291" s="180"/>
      <c r="BF291" s="180"/>
      <c r="BG291" s="180"/>
      <c r="BH291" s="180"/>
      <c r="BI291" s="180"/>
      <c r="BJ291" s="180"/>
      <c r="BK291" s="180"/>
      <c r="BL291" s="180"/>
      <c r="BM291" s="180"/>
      <c r="BN291" s="180"/>
      <c r="BO291" s="180"/>
      <c r="BP291" s="180"/>
      <c r="BQ291" s="180"/>
      <c r="BR291" s="180"/>
      <c r="BS291" s="180"/>
      <c r="BT291" s="180"/>
      <c r="BU291" s="180"/>
      <c r="BV291" s="180"/>
      <c r="BW291" s="180"/>
      <c r="BX291" s="180"/>
      <c r="BY291" s="180"/>
      <c r="BZ291" s="180"/>
      <c r="CA291" s="180"/>
      <c r="CB291" s="180"/>
      <c r="CC291" s="180"/>
      <c r="CD291" s="180"/>
      <c r="CE291" s="180"/>
      <c r="CF291" s="180"/>
      <c r="CG291" s="180"/>
      <c r="CH291" s="180"/>
      <c r="CI291" s="180"/>
      <c r="CJ291" s="180"/>
      <c r="CK291" s="180"/>
      <c r="CL291" s="180"/>
      <c r="CM291" s="180"/>
      <c r="CN291" s="180"/>
      <c r="CO291" s="180"/>
      <c r="CP291" s="180"/>
      <c r="CQ291" s="180"/>
      <c r="CR291" s="180"/>
      <c r="CS291" s="180"/>
      <c r="CT291" s="180"/>
      <c r="CU291" s="180"/>
      <c r="CV291" s="180"/>
      <c r="CW291" s="180"/>
      <c r="CX291" s="180"/>
      <c r="CY291" s="180"/>
      <c r="CZ291" s="180"/>
      <c r="DA291" s="180"/>
      <c r="DB291" s="180"/>
      <c r="DC291" s="180"/>
      <c r="DD291" s="180"/>
      <c r="DE291" s="180"/>
      <c r="DF291" s="180"/>
      <c r="DG291" s="180"/>
      <c r="DH291" s="180"/>
      <c r="DI291" s="180"/>
      <c r="DJ291" s="180"/>
      <c r="DK291" s="180"/>
      <c r="DL291" s="180"/>
      <c r="DM291" s="180"/>
      <c r="DN291" s="180"/>
      <c r="DO291" s="180"/>
      <c r="DP291" s="180"/>
      <c r="DQ291" s="180"/>
      <c r="DR291" s="180"/>
      <c r="DS291" s="180"/>
      <c r="DT291" s="180"/>
      <c r="DU291" s="180"/>
      <c r="DV291" s="180"/>
      <c r="DW291" s="180"/>
      <c r="DX291" s="180"/>
      <c r="DY291" s="180"/>
      <c r="DZ291" s="180"/>
      <c r="EA291" s="180"/>
      <c r="EB291" s="180"/>
      <c r="EC291" s="180"/>
      <c r="ED291" s="180"/>
      <c r="EE291" s="180"/>
      <c r="EF291" s="180"/>
      <c r="EG291" s="180"/>
      <c r="EH291" s="180"/>
      <c r="EI291" s="180"/>
      <c r="EJ291" s="180"/>
      <c r="EK291" s="180"/>
      <c r="EL291" s="180"/>
      <c r="EM291" s="180"/>
      <c r="EN291" s="180"/>
      <c r="EO291" s="180"/>
      <c r="EP291" s="180"/>
      <c r="EQ291" s="180"/>
      <c r="ER291" s="180"/>
      <c r="ES291" s="180"/>
      <c r="ET291" s="180"/>
      <c r="EU291" s="180"/>
      <c r="EV291" s="180"/>
      <c r="EW291" s="180"/>
      <c r="EX291" s="180"/>
      <c r="EY291" s="180"/>
      <c r="EZ291" s="180"/>
      <c r="FA291" s="180"/>
      <c r="FB291" s="180"/>
      <c r="FC291" s="180"/>
      <c r="FD291" s="180"/>
      <c r="FE291" s="180"/>
      <c r="FF291" s="180"/>
      <c r="FG291" s="180"/>
      <c r="FH291" s="180"/>
      <c r="FI291" s="180"/>
      <c r="FJ291" s="180"/>
      <c r="FK291" s="180"/>
      <c r="FL291" s="180"/>
      <c r="FM291" s="180"/>
      <c r="FN291" s="180"/>
      <c r="FO291" s="180"/>
      <c r="FP291" s="180"/>
      <c r="FQ291" s="180"/>
      <c r="FR291" s="180"/>
      <c r="FS291" s="180"/>
      <c r="FT291" s="180"/>
      <c r="FU291" s="180"/>
      <c r="FV291" s="180"/>
      <c r="FW291" s="180"/>
      <c r="FX291" s="180"/>
      <c r="FY291" s="180"/>
      <c r="FZ291" s="180"/>
      <c r="GA291" s="180"/>
      <c r="GB291" s="180"/>
      <c r="GC291" s="180"/>
      <c r="GD291" s="180"/>
      <c r="GE291" s="180"/>
      <c r="GF291" s="180"/>
      <c r="GG291" s="180"/>
      <c r="GH291" s="180"/>
      <c r="GI291" s="180"/>
      <c r="GJ291" s="180"/>
      <c r="GK291" s="180"/>
      <c r="GL291" s="180"/>
      <c r="GM291" s="180"/>
      <c r="GN291" s="180"/>
      <c r="GO291" s="180"/>
      <c r="GP291" s="180"/>
      <c r="GQ291" s="180"/>
      <c r="GR291" s="180"/>
      <c r="GS291" s="180"/>
      <c r="GT291" s="180"/>
      <c r="GU291" s="180"/>
      <c r="GV291" s="180"/>
      <c r="GW291" s="180"/>
      <c r="GX291" s="180"/>
      <c r="GY291" s="180"/>
      <c r="GZ291" s="180"/>
      <c r="HA291" s="180"/>
      <c r="HB291" s="180"/>
      <c r="HC291" s="180"/>
      <c r="HD291" s="180"/>
      <c r="HE291" s="180"/>
      <c r="HF291" s="180"/>
      <c r="HG291" s="180"/>
      <c r="HH291" s="180"/>
      <c r="HI291" s="180"/>
      <c r="HJ291" s="180"/>
      <c r="HK291" s="180"/>
      <c r="HL291" s="180"/>
      <c r="HM291" s="180"/>
      <c r="HN291" s="180"/>
      <c r="HO291" s="180"/>
      <c r="HP291" s="180"/>
      <c r="HQ291" s="180"/>
      <c r="HR291" s="180"/>
      <c r="HS291" s="180"/>
      <c r="HT291" s="180"/>
      <c r="HU291" s="180"/>
      <c r="HV291" s="180"/>
      <c r="HW291" s="180"/>
      <c r="HX291" s="180"/>
      <c r="HY291" s="180"/>
      <c r="HZ291" s="180"/>
      <c r="IA291" s="180"/>
    </row>
    <row r="292" spans="1:235" s="199" customFormat="1" ht="18" customHeight="1" x14ac:dyDescent="0.25">
      <c r="A292" s="181"/>
      <c r="B292" s="311" t="s">
        <v>246</v>
      </c>
      <c r="C292" s="311"/>
      <c r="D292" s="311"/>
      <c r="E292" s="274"/>
      <c r="F292" s="276">
        <f>F291</f>
        <v>21175</v>
      </c>
      <c r="G292" s="276"/>
      <c r="H292" s="276">
        <f>H291</f>
        <v>21175</v>
      </c>
      <c r="I292" s="276"/>
      <c r="J292" s="277">
        <f>J291</f>
        <v>14223.2</v>
      </c>
      <c r="K292" s="277"/>
      <c r="L292" s="278">
        <f t="shared" si="64"/>
        <v>0.67169775678866595</v>
      </c>
      <c r="M292" s="278"/>
      <c r="N292" s="182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  <c r="AB292" s="180"/>
      <c r="AC292" s="180"/>
      <c r="AD292" s="180"/>
      <c r="AE292" s="180"/>
      <c r="AF292" s="180"/>
      <c r="AG292" s="180"/>
      <c r="AH292" s="180"/>
      <c r="AI292" s="180"/>
      <c r="AJ292" s="180"/>
      <c r="AK292" s="180"/>
      <c r="AL292" s="180"/>
      <c r="AM292" s="180"/>
      <c r="AN292" s="180"/>
      <c r="AO292" s="180"/>
      <c r="AP292" s="180"/>
      <c r="AQ292" s="180"/>
      <c r="AR292" s="180"/>
      <c r="AS292" s="180"/>
      <c r="AT292" s="180"/>
      <c r="AU292" s="180"/>
      <c r="AV292" s="180"/>
      <c r="AW292" s="180"/>
      <c r="AX292" s="180"/>
      <c r="AY292" s="180"/>
      <c r="AZ292" s="180"/>
      <c r="BA292" s="180"/>
      <c r="BB292" s="180"/>
      <c r="BC292" s="180"/>
      <c r="BD292" s="180"/>
      <c r="BE292" s="180"/>
      <c r="BF292" s="180"/>
      <c r="BG292" s="180"/>
      <c r="BH292" s="180"/>
      <c r="BI292" s="180"/>
      <c r="BJ292" s="180"/>
      <c r="BK292" s="180"/>
      <c r="BL292" s="180"/>
      <c r="BM292" s="180"/>
      <c r="BN292" s="180"/>
      <c r="BO292" s="180"/>
      <c r="BP292" s="180"/>
      <c r="BQ292" s="180"/>
      <c r="BR292" s="180"/>
      <c r="BS292" s="180"/>
      <c r="BT292" s="180"/>
      <c r="BU292" s="180"/>
      <c r="BV292" s="180"/>
      <c r="BW292" s="180"/>
      <c r="BX292" s="180"/>
      <c r="BY292" s="180"/>
      <c r="BZ292" s="180"/>
      <c r="CA292" s="180"/>
      <c r="CB292" s="180"/>
      <c r="CC292" s="180"/>
      <c r="CD292" s="180"/>
      <c r="CE292" s="180"/>
      <c r="CF292" s="180"/>
      <c r="CG292" s="180"/>
      <c r="CH292" s="180"/>
      <c r="CI292" s="180"/>
      <c r="CJ292" s="180"/>
      <c r="CK292" s="180"/>
      <c r="CL292" s="180"/>
      <c r="CM292" s="180"/>
      <c r="CN292" s="180"/>
      <c r="CO292" s="180"/>
      <c r="CP292" s="180"/>
      <c r="CQ292" s="180"/>
      <c r="CR292" s="180"/>
      <c r="CS292" s="180"/>
      <c r="CT292" s="180"/>
      <c r="CU292" s="180"/>
      <c r="CV292" s="180"/>
      <c r="CW292" s="180"/>
      <c r="CX292" s="180"/>
      <c r="CY292" s="180"/>
      <c r="CZ292" s="180"/>
      <c r="DA292" s="180"/>
      <c r="DB292" s="180"/>
      <c r="DC292" s="180"/>
      <c r="DD292" s="180"/>
      <c r="DE292" s="180"/>
      <c r="DF292" s="180"/>
      <c r="DG292" s="180"/>
      <c r="DH292" s="180"/>
      <c r="DI292" s="180"/>
      <c r="DJ292" s="180"/>
      <c r="DK292" s="180"/>
      <c r="DL292" s="180"/>
      <c r="DM292" s="180"/>
      <c r="DN292" s="180"/>
      <c r="DO292" s="180"/>
      <c r="DP292" s="180"/>
      <c r="DQ292" s="180"/>
      <c r="DR292" s="180"/>
      <c r="DS292" s="180"/>
      <c r="DT292" s="180"/>
      <c r="DU292" s="180"/>
      <c r="DV292" s="180"/>
      <c r="DW292" s="180"/>
      <c r="DX292" s="180"/>
      <c r="DY292" s="180"/>
      <c r="DZ292" s="180"/>
      <c r="EA292" s="180"/>
      <c r="EB292" s="180"/>
      <c r="EC292" s="180"/>
      <c r="ED292" s="180"/>
      <c r="EE292" s="180"/>
      <c r="EF292" s="180"/>
      <c r="EG292" s="180"/>
      <c r="EH292" s="180"/>
      <c r="EI292" s="180"/>
      <c r="EJ292" s="180"/>
      <c r="EK292" s="180"/>
      <c r="EL292" s="180"/>
      <c r="EM292" s="180"/>
      <c r="EN292" s="180"/>
      <c r="EO292" s="180"/>
      <c r="EP292" s="180"/>
      <c r="EQ292" s="180"/>
      <c r="ER292" s="180"/>
      <c r="ES292" s="180"/>
      <c r="ET292" s="180"/>
      <c r="EU292" s="180"/>
      <c r="EV292" s="180"/>
      <c r="EW292" s="180"/>
      <c r="EX292" s="180"/>
      <c r="EY292" s="180"/>
      <c r="EZ292" s="180"/>
      <c r="FA292" s="180"/>
      <c r="FB292" s="180"/>
      <c r="FC292" s="180"/>
      <c r="FD292" s="180"/>
      <c r="FE292" s="180"/>
      <c r="FF292" s="180"/>
      <c r="FG292" s="180"/>
      <c r="FH292" s="180"/>
      <c r="FI292" s="180"/>
      <c r="FJ292" s="180"/>
      <c r="FK292" s="180"/>
      <c r="FL292" s="180"/>
      <c r="FM292" s="180"/>
      <c r="FN292" s="180"/>
      <c r="FO292" s="180"/>
      <c r="FP292" s="180"/>
      <c r="FQ292" s="180"/>
      <c r="FR292" s="180"/>
      <c r="FS292" s="180"/>
      <c r="FT292" s="180"/>
      <c r="FU292" s="180"/>
      <c r="FV292" s="180"/>
      <c r="FW292" s="180"/>
      <c r="FX292" s="180"/>
      <c r="FY292" s="180"/>
      <c r="FZ292" s="180"/>
      <c r="GA292" s="180"/>
      <c r="GB292" s="180"/>
      <c r="GC292" s="180"/>
      <c r="GD292" s="180"/>
      <c r="GE292" s="180"/>
      <c r="GF292" s="180"/>
      <c r="GG292" s="180"/>
      <c r="GH292" s="180"/>
      <c r="GI292" s="180"/>
      <c r="GJ292" s="180"/>
      <c r="GK292" s="180"/>
      <c r="GL292" s="180"/>
      <c r="GM292" s="180"/>
      <c r="GN292" s="180"/>
      <c r="GO292" s="180"/>
      <c r="GP292" s="180"/>
      <c r="GQ292" s="180"/>
      <c r="GR292" s="180"/>
      <c r="GS292" s="180"/>
      <c r="GT292" s="180"/>
      <c r="GU292" s="180"/>
      <c r="GV292" s="180"/>
      <c r="GW292" s="180"/>
      <c r="GX292" s="180"/>
      <c r="GY292" s="180"/>
      <c r="GZ292" s="180"/>
      <c r="HA292" s="180"/>
      <c r="HB292" s="180"/>
      <c r="HC292" s="180"/>
      <c r="HD292" s="180"/>
      <c r="HE292" s="180"/>
      <c r="HF292" s="180"/>
      <c r="HG292" s="180"/>
      <c r="HH292" s="180"/>
      <c r="HI292" s="180"/>
      <c r="HJ292" s="180"/>
      <c r="HK292" s="180"/>
      <c r="HL292" s="180"/>
      <c r="HM292" s="180"/>
      <c r="HN292" s="180"/>
      <c r="HO292" s="180"/>
      <c r="HP292" s="180"/>
      <c r="HQ292" s="180"/>
      <c r="HR292" s="180"/>
      <c r="HS292" s="180"/>
      <c r="HT292" s="180"/>
      <c r="HU292" s="180"/>
      <c r="HV292" s="180"/>
      <c r="HW292" s="180"/>
      <c r="HX292" s="180"/>
      <c r="HY292" s="180"/>
      <c r="HZ292" s="180"/>
      <c r="IA292" s="180"/>
    </row>
    <row r="293" spans="1:235" ht="18" customHeight="1" x14ac:dyDescent="0.25">
      <c r="A293" s="129"/>
      <c r="B293" s="119"/>
      <c r="C293" s="119"/>
      <c r="D293" s="119"/>
      <c r="E293" s="119"/>
      <c r="F293" s="134"/>
      <c r="G293" s="134"/>
      <c r="H293" s="134"/>
      <c r="I293" s="134"/>
      <c r="J293" s="134"/>
      <c r="K293" s="134"/>
      <c r="L293" s="130"/>
      <c r="M293" s="130"/>
      <c r="N293" s="116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94"/>
      <c r="BK293" s="94"/>
      <c r="BL293" s="94"/>
      <c r="BM293" s="94"/>
      <c r="BN293" s="94"/>
      <c r="BO293" s="94"/>
      <c r="BP293" s="94"/>
      <c r="BQ293" s="94"/>
      <c r="BR293" s="94"/>
      <c r="BS293" s="94"/>
      <c r="BT293" s="94"/>
      <c r="BU293" s="94"/>
      <c r="BV293" s="94"/>
      <c r="BW293" s="94"/>
      <c r="BX293" s="94"/>
      <c r="BY293" s="94"/>
      <c r="BZ293" s="94"/>
      <c r="CA293" s="94"/>
      <c r="CB293" s="94"/>
      <c r="CC293" s="94"/>
      <c r="CD293" s="94"/>
      <c r="CE293" s="94"/>
      <c r="CF293" s="94"/>
      <c r="CG293" s="94"/>
      <c r="CH293" s="94"/>
      <c r="CI293" s="94"/>
      <c r="CJ293" s="94"/>
      <c r="CK293" s="94"/>
      <c r="CL293" s="94"/>
      <c r="CM293" s="94"/>
      <c r="CN293" s="94"/>
      <c r="CO293" s="94"/>
      <c r="CP293" s="94"/>
      <c r="CQ293" s="94"/>
      <c r="CR293" s="94"/>
      <c r="CS293" s="94"/>
      <c r="CT293" s="94"/>
      <c r="CU293" s="94"/>
      <c r="CV293" s="94"/>
      <c r="CW293" s="94"/>
      <c r="CX293" s="94"/>
      <c r="CY293" s="94"/>
      <c r="CZ293" s="94"/>
      <c r="DA293" s="94"/>
      <c r="DB293" s="94"/>
      <c r="DC293" s="94"/>
      <c r="DD293" s="94"/>
      <c r="DE293" s="94"/>
      <c r="DF293" s="94"/>
      <c r="DG293" s="94"/>
      <c r="DH293" s="94"/>
      <c r="DI293" s="94"/>
      <c r="DJ293" s="94"/>
      <c r="DK293" s="94"/>
      <c r="DL293" s="94"/>
      <c r="DM293" s="94"/>
      <c r="DN293" s="94"/>
      <c r="DO293" s="94"/>
      <c r="DP293" s="94"/>
      <c r="DQ293" s="94"/>
      <c r="DR293" s="94"/>
      <c r="DS293" s="94"/>
      <c r="DT293" s="94"/>
      <c r="DU293" s="94"/>
      <c r="DV293" s="94"/>
      <c r="DW293" s="94"/>
      <c r="DX293" s="94"/>
      <c r="DY293" s="94"/>
      <c r="DZ293" s="94"/>
      <c r="EA293" s="94"/>
      <c r="EB293" s="94"/>
      <c r="EC293" s="94"/>
      <c r="ED293" s="94"/>
      <c r="EE293" s="94"/>
      <c r="EF293" s="94"/>
      <c r="EG293" s="94"/>
      <c r="EH293" s="94"/>
      <c r="EI293" s="94"/>
      <c r="EJ293" s="94"/>
      <c r="EK293" s="94"/>
      <c r="EL293" s="94"/>
      <c r="EM293" s="94"/>
      <c r="EN293" s="94"/>
      <c r="EO293" s="94"/>
      <c r="EP293" s="94"/>
      <c r="EQ293" s="94"/>
      <c r="ER293" s="94"/>
      <c r="ES293" s="94"/>
      <c r="ET293" s="94"/>
      <c r="EU293" s="94"/>
      <c r="EV293" s="94"/>
      <c r="EW293" s="94"/>
      <c r="EX293" s="94"/>
      <c r="EY293" s="94"/>
      <c r="EZ293" s="94"/>
      <c r="FA293" s="94"/>
      <c r="FB293" s="94"/>
      <c r="FC293" s="94"/>
      <c r="FD293" s="94"/>
      <c r="FE293" s="94"/>
      <c r="FF293" s="94"/>
      <c r="FG293" s="94"/>
      <c r="FH293" s="94"/>
      <c r="FI293" s="94"/>
      <c r="FJ293" s="94"/>
      <c r="FK293" s="94"/>
      <c r="FL293" s="94"/>
      <c r="FM293" s="94"/>
      <c r="FN293" s="94"/>
      <c r="FO293" s="94"/>
      <c r="FP293" s="94"/>
      <c r="FQ293" s="94"/>
      <c r="FR293" s="94"/>
      <c r="FS293" s="94"/>
      <c r="FT293" s="94"/>
      <c r="FU293" s="94"/>
      <c r="FV293" s="94"/>
      <c r="FW293" s="94"/>
      <c r="FX293" s="94"/>
      <c r="FY293" s="94"/>
      <c r="FZ293" s="94"/>
      <c r="GA293" s="94"/>
      <c r="GB293" s="94"/>
      <c r="GC293" s="94"/>
      <c r="GD293" s="94"/>
      <c r="GE293" s="94"/>
      <c r="GF293" s="94"/>
      <c r="GG293" s="94"/>
      <c r="GH293" s="94"/>
      <c r="GI293" s="94"/>
      <c r="GJ293" s="94"/>
      <c r="GK293" s="94"/>
      <c r="GL293" s="94"/>
      <c r="GM293" s="94"/>
      <c r="GN293" s="94"/>
      <c r="GO293" s="94"/>
      <c r="GP293" s="94"/>
      <c r="GQ293" s="94"/>
      <c r="GR293" s="94"/>
      <c r="GS293" s="94"/>
      <c r="GT293" s="94"/>
      <c r="GU293" s="94"/>
      <c r="GV293" s="94"/>
      <c r="GW293" s="94"/>
      <c r="GX293" s="94"/>
      <c r="GY293" s="94"/>
      <c r="GZ293" s="94"/>
      <c r="HA293" s="94"/>
      <c r="HB293" s="94"/>
      <c r="HC293" s="94"/>
      <c r="HD293" s="94"/>
      <c r="HE293" s="94"/>
      <c r="HF293" s="94"/>
      <c r="HG293" s="94"/>
      <c r="HH293" s="94"/>
      <c r="HI293" s="94"/>
      <c r="HJ293" s="94"/>
      <c r="HK293" s="94"/>
      <c r="HL293" s="94"/>
      <c r="HM293" s="94"/>
      <c r="HN293" s="94"/>
      <c r="HO293" s="94"/>
      <c r="HP293" s="94"/>
      <c r="HQ293" s="94"/>
      <c r="HR293" s="94"/>
      <c r="HS293" s="94"/>
      <c r="HT293" s="94"/>
      <c r="HU293" s="94"/>
      <c r="HV293" s="94"/>
      <c r="HW293" s="94"/>
      <c r="HX293" s="94"/>
      <c r="HY293" s="94"/>
      <c r="HZ293" s="94"/>
      <c r="IA293" s="94"/>
    </row>
    <row r="294" spans="1:235" s="199" customFormat="1" ht="18" customHeight="1" x14ac:dyDescent="0.25">
      <c r="A294" s="181"/>
      <c r="B294" s="275" t="s">
        <v>247</v>
      </c>
      <c r="C294" s="275"/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179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0"/>
      <c r="AT294" s="180"/>
      <c r="AU294" s="180"/>
      <c r="AV294" s="180"/>
      <c r="AW294" s="180"/>
      <c r="AX294" s="180"/>
      <c r="AY294" s="180"/>
      <c r="AZ294" s="180"/>
      <c r="BA294" s="180"/>
      <c r="BB294" s="180"/>
      <c r="BC294" s="180"/>
      <c r="BD294" s="180"/>
      <c r="BE294" s="180"/>
      <c r="BF294" s="180"/>
      <c r="BG294" s="180"/>
      <c r="BH294" s="180"/>
      <c r="BI294" s="180"/>
      <c r="BJ294" s="180"/>
      <c r="BK294" s="180"/>
      <c r="BL294" s="180"/>
      <c r="BM294" s="180"/>
      <c r="BN294" s="180"/>
      <c r="BO294" s="180"/>
      <c r="BP294" s="180"/>
      <c r="BQ294" s="180"/>
      <c r="BR294" s="180"/>
      <c r="BS294" s="180"/>
      <c r="BT294" s="180"/>
      <c r="BU294" s="180"/>
      <c r="BV294" s="180"/>
      <c r="BW294" s="180"/>
      <c r="BX294" s="180"/>
      <c r="BY294" s="180"/>
      <c r="BZ294" s="180"/>
      <c r="CA294" s="180"/>
      <c r="CB294" s="180"/>
      <c r="CC294" s="180"/>
      <c r="CD294" s="180"/>
      <c r="CE294" s="180"/>
      <c r="CF294" s="180"/>
      <c r="CG294" s="180"/>
      <c r="CH294" s="180"/>
      <c r="CI294" s="180"/>
      <c r="CJ294" s="180"/>
      <c r="CK294" s="180"/>
      <c r="CL294" s="180"/>
      <c r="CM294" s="180"/>
      <c r="CN294" s="180"/>
      <c r="CO294" s="180"/>
      <c r="CP294" s="180"/>
      <c r="CQ294" s="180"/>
      <c r="CR294" s="180"/>
      <c r="CS294" s="180"/>
      <c r="CT294" s="180"/>
      <c r="CU294" s="180"/>
      <c r="CV294" s="180"/>
      <c r="CW294" s="180"/>
      <c r="CX294" s="180"/>
      <c r="CY294" s="180"/>
      <c r="CZ294" s="180"/>
      <c r="DA294" s="180"/>
      <c r="DB294" s="180"/>
      <c r="DC294" s="180"/>
      <c r="DD294" s="180"/>
      <c r="DE294" s="180"/>
      <c r="DF294" s="180"/>
      <c r="DG294" s="180"/>
      <c r="DH294" s="180"/>
      <c r="DI294" s="180"/>
      <c r="DJ294" s="180"/>
      <c r="DK294" s="180"/>
      <c r="DL294" s="180"/>
      <c r="DM294" s="180"/>
      <c r="DN294" s="180"/>
      <c r="DO294" s="180"/>
      <c r="DP294" s="180"/>
      <c r="DQ294" s="180"/>
      <c r="DR294" s="180"/>
      <c r="DS294" s="180"/>
      <c r="DT294" s="180"/>
      <c r="DU294" s="180"/>
      <c r="DV294" s="180"/>
      <c r="DW294" s="180"/>
      <c r="DX294" s="180"/>
      <c r="DY294" s="180"/>
      <c r="DZ294" s="180"/>
      <c r="EA294" s="180"/>
      <c r="EB294" s="180"/>
      <c r="EC294" s="180"/>
      <c r="ED294" s="180"/>
      <c r="EE294" s="180"/>
      <c r="EF294" s="180"/>
      <c r="EG294" s="180"/>
      <c r="EH294" s="180"/>
      <c r="EI294" s="180"/>
      <c r="EJ294" s="180"/>
      <c r="EK294" s="180"/>
      <c r="EL294" s="180"/>
      <c r="EM294" s="180"/>
      <c r="EN294" s="180"/>
      <c r="EO294" s="180"/>
      <c r="EP294" s="180"/>
      <c r="EQ294" s="180"/>
      <c r="ER294" s="180"/>
      <c r="ES294" s="180"/>
      <c r="ET294" s="180"/>
      <c r="EU294" s="180"/>
      <c r="EV294" s="180"/>
      <c r="EW294" s="180"/>
      <c r="EX294" s="180"/>
      <c r="EY294" s="180"/>
      <c r="EZ294" s="180"/>
      <c r="FA294" s="180"/>
      <c r="FB294" s="180"/>
      <c r="FC294" s="180"/>
      <c r="FD294" s="180"/>
      <c r="FE294" s="180"/>
      <c r="FF294" s="180"/>
      <c r="FG294" s="180"/>
      <c r="FH294" s="180"/>
      <c r="FI294" s="180"/>
      <c r="FJ294" s="180"/>
      <c r="FK294" s="180"/>
      <c r="FL294" s="180"/>
      <c r="FM294" s="180"/>
      <c r="FN294" s="180"/>
      <c r="FO294" s="180"/>
      <c r="FP294" s="180"/>
      <c r="FQ294" s="180"/>
      <c r="FR294" s="180"/>
      <c r="FS294" s="180"/>
      <c r="FT294" s="180"/>
      <c r="FU294" s="180"/>
      <c r="FV294" s="180"/>
      <c r="FW294" s="180"/>
      <c r="FX294" s="180"/>
      <c r="FY294" s="180"/>
      <c r="FZ294" s="180"/>
      <c r="GA294" s="180"/>
      <c r="GB294" s="180"/>
      <c r="GC294" s="180"/>
      <c r="GD294" s="180"/>
      <c r="GE294" s="180"/>
      <c r="GF294" s="180"/>
      <c r="GG294" s="180"/>
      <c r="GH294" s="180"/>
      <c r="GI294" s="180"/>
      <c r="GJ294" s="180"/>
      <c r="GK294" s="180"/>
      <c r="GL294" s="180"/>
      <c r="GM294" s="180"/>
      <c r="GN294" s="180"/>
      <c r="GO294" s="180"/>
      <c r="GP294" s="180"/>
      <c r="GQ294" s="180"/>
      <c r="GR294" s="180"/>
      <c r="GS294" s="180"/>
      <c r="GT294" s="180"/>
      <c r="GU294" s="180"/>
      <c r="GV294" s="180"/>
      <c r="GW294" s="180"/>
      <c r="GX294" s="180"/>
      <c r="GY294" s="180"/>
      <c r="GZ294" s="180"/>
      <c r="HA294" s="180"/>
      <c r="HB294" s="180"/>
      <c r="HC294" s="180"/>
      <c r="HD294" s="180"/>
      <c r="HE294" s="180"/>
      <c r="HF294" s="180"/>
      <c r="HG294" s="180"/>
      <c r="HH294" s="180"/>
      <c r="HI294" s="180"/>
      <c r="HJ294" s="180"/>
      <c r="HK294" s="180"/>
      <c r="HL294" s="180"/>
      <c r="HM294" s="180"/>
      <c r="HN294" s="180"/>
      <c r="HO294" s="180"/>
      <c r="HP294" s="180"/>
      <c r="HQ294" s="180"/>
      <c r="HR294" s="180"/>
      <c r="HS294" s="180"/>
      <c r="HT294" s="180"/>
      <c r="HU294" s="180"/>
      <c r="HV294" s="180"/>
      <c r="HW294" s="180"/>
      <c r="HX294" s="180"/>
      <c r="HY294" s="180"/>
      <c r="HZ294" s="180"/>
      <c r="IA294" s="180"/>
    </row>
    <row r="295" spans="1:235" s="199" customFormat="1" ht="18" customHeight="1" x14ac:dyDescent="0.25">
      <c r="A295" s="181"/>
      <c r="B295" s="281" t="s">
        <v>115</v>
      </c>
      <c r="C295" s="281"/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179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0"/>
      <c r="AT295" s="180"/>
      <c r="AU295" s="180"/>
      <c r="AV295" s="180"/>
      <c r="AW295" s="180"/>
      <c r="AX295" s="180"/>
      <c r="AY295" s="180"/>
      <c r="AZ295" s="180"/>
      <c r="BA295" s="180"/>
      <c r="BB295" s="180"/>
      <c r="BC295" s="180"/>
      <c r="BD295" s="180"/>
      <c r="BE295" s="180"/>
      <c r="BF295" s="180"/>
      <c r="BG295" s="180"/>
      <c r="BH295" s="180"/>
      <c r="BI295" s="180"/>
      <c r="BJ295" s="180"/>
      <c r="BK295" s="180"/>
      <c r="BL295" s="180"/>
      <c r="BM295" s="180"/>
      <c r="BN295" s="180"/>
      <c r="BO295" s="180"/>
      <c r="BP295" s="180"/>
      <c r="BQ295" s="180"/>
      <c r="BR295" s="180"/>
      <c r="BS295" s="180"/>
      <c r="BT295" s="180"/>
      <c r="BU295" s="180"/>
      <c r="BV295" s="180"/>
      <c r="BW295" s="180"/>
      <c r="BX295" s="180"/>
      <c r="BY295" s="180"/>
      <c r="BZ295" s="180"/>
      <c r="CA295" s="180"/>
      <c r="CB295" s="180"/>
      <c r="CC295" s="180"/>
      <c r="CD295" s="180"/>
      <c r="CE295" s="180"/>
      <c r="CF295" s="180"/>
      <c r="CG295" s="180"/>
      <c r="CH295" s="180"/>
      <c r="CI295" s="180"/>
      <c r="CJ295" s="180"/>
      <c r="CK295" s="180"/>
      <c r="CL295" s="180"/>
      <c r="CM295" s="180"/>
      <c r="CN295" s="180"/>
      <c r="CO295" s="180"/>
      <c r="CP295" s="180"/>
      <c r="CQ295" s="180"/>
      <c r="CR295" s="180"/>
      <c r="CS295" s="180"/>
      <c r="CT295" s="180"/>
      <c r="CU295" s="180"/>
      <c r="CV295" s="180"/>
      <c r="CW295" s="180"/>
      <c r="CX295" s="180"/>
      <c r="CY295" s="180"/>
      <c r="CZ295" s="180"/>
      <c r="DA295" s="180"/>
      <c r="DB295" s="180"/>
      <c r="DC295" s="180"/>
      <c r="DD295" s="180"/>
      <c r="DE295" s="180"/>
      <c r="DF295" s="180"/>
      <c r="DG295" s="180"/>
      <c r="DH295" s="180"/>
      <c r="DI295" s="180"/>
      <c r="DJ295" s="180"/>
      <c r="DK295" s="180"/>
      <c r="DL295" s="180"/>
      <c r="DM295" s="180"/>
      <c r="DN295" s="180"/>
      <c r="DO295" s="180"/>
      <c r="DP295" s="180"/>
      <c r="DQ295" s="180"/>
      <c r="DR295" s="180"/>
      <c r="DS295" s="180"/>
      <c r="DT295" s="180"/>
      <c r="DU295" s="180"/>
      <c r="DV295" s="180"/>
      <c r="DW295" s="180"/>
      <c r="DX295" s="180"/>
      <c r="DY295" s="180"/>
      <c r="DZ295" s="180"/>
      <c r="EA295" s="180"/>
      <c r="EB295" s="180"/>
      <c r="EC295" s="180"/>
      <c r="ED295" s="180"/>
      <c r="EE295" s="180"/>
      <c r="EF295" s="180"/>
      <c r="EG295" s="180"/>
      <c r="EH295" s="180"/>
      <c r="EI295" s="180"/>
      <c r="EJ295" s="180"/>
      <c r="EK295" s="180"/>
      <c r="EL295" s="180"/>
      <c r="EM295" s="180"/>
      <c r="EN295" s="180"/>
      <c r="EO295" s="180"/>
      <c r="EP295" s="180"/>
      <c r="EQ295" s="180"/>
      <c r="ER295" s="180"/>
      <c r="ES295" s="180"/>
      <c r="ET295" s="180"/>
      <c r="EU295" s="180"/>
      <c r="EV295" s="180"/>
      <c r="EW295" s="180"/>
      <c r="EX295" s="180"/>
      <c r="EY295" s="180"/>
      <c r="EZ295" s="180"/>
      <c r="FA295" s="180"/>
      <c r="FB295" s="180"/>
      <c r="FC295" s="180"/>
      <c r="FD295" s="180"/>
      <c r="FE295" s="180"/>
      <c r="FF295" s="180"/>
      <c r="FG295" s="180"/>
      <c r="FH295" s="180"/>
      <c r="FI295" s="180"/>
      <c r="FJ295" s="180"/>
      <c r="FK295" s="180"/>
      <c r="FL295" s="180"/>
      <c r="FM295" s="180"/>
      <c r="FN295" s="180"/>
      <c r="FO295" s="180"/>
      <c r="FP295" s="180"/>
      <c r="FQ295" s="180"/>
      <c r="FR295" s="180"/>
      <c r="FS295" s="180"/>
      <c r="FT295" s="180"/>
      <c r="FU295" s="180"/>
      <c r="FV295" s="180"/>
      <c r="FW295" s="180"/>
      <c r="FX295" s="180"/>
      <c r="FY295" s="180"/>
      <c r="FZ295" s="180"/>
      <c r="GA295" s="180"/>
      <c r="GB295" s="180"/>
      <c r="GC295" s="180"/>
      <c r="GD295" s="180"/>
      <c r="GE295" s="180"/>
      <c r="GF295" s="180"/>
      <c r="GG295" s="180"/>
      <c r="GH295" s="180"/>
      <c r="GI295" s="180"/>
      <c r="GJ295" s="180"/>
      <c r="GK295" s="180"/>
      <c r="GL295" s="180"/>
      <c r="GM295" s="180"/>
      <c r="GN295" s="180"/>
      <c r="GO295" s="180"/>
      <c r="GP295" s="180"/>
      <c r="GQ295" s="180"/>
      <c r="GR295" s="180"/>
      <c r="GS295" s="180"/>
      <c r="GT295" s="180"/>
      <c r="GU295" s="180"/>
      <c r="GV295" s="180"/>
      <c r="GW295" s="180"/>
      <c r="GX295" s="180"/>
      <c r="GY295" s="180"/>
      <c r="GZ295" s="180"/>
      <c r="HA295" s="180"/>
      <c r="HB295" s="180"/>
      <c r="HC295" s="180"/>
      <c r="HD295" s="180"/>
      <c r="HE295" s="180"/>
      <c r="HF295" s="180"/>
      <c r="HG295" s="180"/>
      <c r="HH295" s="180"/>
      <c r="HI295" s="180"/>
      <c r="HJ295" s="180"/>
      <c r="HK295" s="180"/>
      <c r="HL295" s="180"/>
      <c r="HM295" s="180"/>
      <c r="HN295" s="180"/>
      <c r="HO295" s="180"/>
      <c r="HP295" s="180"/>
      <c r="HQ295" s="180"/>
      <c r="HR295" s="180"/>
      <c r="HS295" s="180"/>
      <c r="HT295" s="180"/>
      <c r="HU295" s="180"/>
      <c r="HV295" s="180"/>
      <c r="HW295" s="180"/>
      <c r="HX295" s="180"/>
      <c r="HY295" s="180"/>
      <c r="HZ295" s="180"/>
      <c r="IA295" s="180"/>
    </row>
    <row r="296" spans="1:235" s="200" customFormat="1" ht="12.75" customHeight="1" x14ac:dyDescent="0.25">
      <c r="A296" s="248" t="s">
        <v>248</v>
      </c>
      <c r="B296" s="249"/>
      <c r="C296" s="250" t="s">
        <v>249</v>
      </c>
      <c r="D296" s="250"/>
      <c r="E296" s="250"/>
      <c r="F296" s="251">
        <v>17500</v>
      </c>
      <c r="G296" s="252"/>
      <c r="H296" s="251">
        <v>17500</v>
      </c>
      <c r="I296" s="252"/>
      <c r="J296" s="253">
        <v>0</v>
      </c>
      <c r="K296" s="254"/>
      <c r="L296" s="255">
        <f>J296/F296</f>
        <v>0</v>
      </c>
      <c r="M296" s="256"/>
      <c r="N296" s="187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/>
      <c r="Z296" s="186"/>
      <c r="AA296" s="186"/>
      <c r="AB296" s="186"/>
      <c r="AC296" s="186"/>
      <c r="AD296" s="186"/>
      <c r="AE296" s="186"/>
      <c r="AF296" s="186"/>
      <c r="AG296" s="186"/>
      <c r="AH296" s="186"/>
      <c r="AI296" s="186"/>
      <c r="AJ296" s="186"/>
      <c r="AK296" s="186"/>
      <c r="AL296" s="186"/>
      <c r="AM296" s="186"/>
      <c r="AN296" s="186"/>
      <c r="AO296" s="186"/>
      <c r="AP296" s="186"/>
      <c r="AQ296" s="186"/>
      <c r="AR296" s="186"/>
      <c r="AS296" s="186"/>
      <c r="AT296" s="186"/>
      <c r="AU296" s="186"/>
      <c r="AV296" s="186"/>
      <c r="AW296" s="186"/>
      <c r="AX296" s="186"/>
      <c r="AY296" s="186"/>
      <c r="AZ296" s="186"/>
      <c r="BA296" s="186"/>
      <c r="BB296" s="186"/>
      <c r="BC296" s="186"/>
      <c r="BD296" s="186"/>
      <c r="BE296" s="186"/>
      <c r="BF296" s="186"/>
      <c r="BG296" s="186"/>
      <c r="BH296" s="186"/>
      <c r="BI296" s="186"/>
      <c r="BJ296" s="186"/>
      <c r="BK296" s="186"/>
      <c r="BL296" s="186"/>
      <c r="BM296" s="186"/>
      <c r="BN296" s="186"/>
      <c r="BO296" s="186"/>
      <c r="BP296" s="186"/>
      <c r="BQ296" s="186"/>
      <c r="BR296" s="186"/>
      <c r="BS296" s="186"/>
      <c r="BT296" s="186"/>
      <c r="BU296" s="186"/>
      <c r="BV296" s="186"/>
      <c r="BW296" s="186"/>
      <c r="BX296" s="186"/>
      <c r="BY296" s="186"/>
      <c r="BZ296" s="186"/>
      <c r="CA296" s="186"/>
      <c r="CB296" s="186"/>
      <c r="CC296" s="186"/>
      <c r="CD296" s="186"/>
      <c r="CE296" s="186"/>
      <c r="CF296" s="186"/>
      <c r="CG296" s="186"/>
      <c r="CH296" s="186"/>
      <c r="CI296" s="186"/>
      <c r="CJ296" s="186"/>
      <c r="CK296" s="186"/>
      <c r="CL296" s="186"/>
      <c r="CM296" s="186"/>
      <c r="CN296" s="186"/>
      <c r="CO296" s="186"/>
      <c r="CP296" s="186"/>
      <c r="CQ296" s="186"/>
      <c r="CR296" s="186"/>
      <c r="CS296" s="186"/>
      <c r="CT296" s="186"/>
      <c r="CU296" s="186"/>
      <c r="CV296" s="186"/>
      <c r="CW296" s="186"/>
      <c r="CX296" s="186"/>
      <c r="CY296" s="186"/>
      <c r="CZ296" s="186"/>
      <c r="DA296" s="186"/>
      <c r="DB296" s="186"/>
      <c r="DC296" s="186"/>
      <c r="DD296" s="186"/>
      <c r="DE296" s="186"/>
      <c r="DF296" s="186"/>
      <c r="DG296" s="186"/>
      <c r="DH296" s="186"/>
      <c r="DI296" s="186"/>
      <c r="DJ296" s="186"/>
      <c r="DK296" s="186"/>
      <c r="DL296" s="186"/>
      <c r="DM296" s="186"/>
      <c r="DN296" s="186"/>
      <c r="DO296" s="186"/>
      <c r="DP296" s="186"/>
      <c r="DQ296" s="186"/>
      <c r="DR296" s="186"/>
      <c r="DS296" s="186"/>
      <c r="DT296" s="186"/>
      <c r="DU296" s="186"/>
      <c r="DV296" s="186"/>
      <c r="DW296" s="186"/>
      <c r="DX296" s="186"/>
      <c r="DY296" s="186"/>
      <c r="DZ296" s="186"/>
      <c r="EA296" s="186"/>
      <c r="EB296" s="186"/>
      <c r="EC296" s="186"/>
      <c r="ED296" s="186"/>
      <c r="EE296" s="186"/>
      <c r="EF296" s="186"/>
      <c r="EG296" s="186"/>
      <c r="EH296" s="186"/>
      <c r="EI296" s="186"/>
      <c r="EJ296" s="186"/>
      <c r="EK296" s="186"/>
      <c r="EL296" s="186"/>
      <c r="EM296" s="186"/>
      <c r="EN296" s="186"/>
      <c r="EO296" s="186"/>
      <c r="EP296" s="186"/>
      <c r="EQ296" s="186"/>
      <c r="ER296" s="186"/>
      <c r="ES296" s="186"/>
      <c r="ET296" s="186"/>
      <c r="EU296" s="186"/>
      <c r="EV296" s="186"/>
      <c r="EW296" s="186"/>
      <c r="EX296" s="186"/>
      <c r="EY296" s="186"/>
      <c r="EZ296" s="186"/>
      <c r="FA296" s="186"/>
      <c r="FB296" s="186"/>
      <c r="FC296" s="186"/>
      <c r="FD296" s="186"/>
      <c r="FE296" s="186"/>
      <c r="FF296" s="186"/>
      <c r="FG296" s="186"/>
      <c r="FH296" s="186"/>
      <c r="FI296" s="186"/>
      <c r="FJ296" s="186"/>
      <c r="FK296" s="186"/>
      <c r="FL296" s="186"/>
      <c r="FM296" s="186"/>
      <c r="FN296" s="186"/>
      <c r="FO296" s="186"/>
      <c r="FP296" s="186"/>
      <c r="FQ296" s="186"/>
      <c r="FR296" s="186"/>
      <c r="FS296" s="186"/>
      <c r="FT296" s="186"/>
      <c r="FU296" s="186"/>
      <c r="FV296" s="186"/>
      <c r="FW296" s="186"/>
      <c r="FX296" s="186"/>
      <c r="FY296" s="186"/>
      <c r="FZ296" s="186"/>
      <c r="GA296" s="186"/>
      <c r="GB296" s="186"/>
      <c r="GC296" s="186"/>
      <c r="GD296" s="186"/>
      <c r="GE296" s="186"/>
      <c r="GF296" s="186"/>
      <c r="GG296" s="186"/>
      <c r="GH296" s="186"/>
      <c r="GI296" s="186"/>
      <c r="GJ296" s="186"/>
      <c r="GK296" s="186"/>
      <c r="GL296" s="186"/>
      <c r="GM296" s="186"/>
      <c r="GN296" s="186"/>
      <c r="GO296" s="186"/>
      <c r="GP296" s="186"/>
      <c r="GQ296" s="186"/>
      <c r="GR296" s="186"/>
      <c r="GS296" s="186"/>
      <c r="GT296" s="186"/>
      <c r="GU296" s="186"/>
      <c r="GV296" s="186"/>
      <c r="GW296" s="186"/>
      <c r="GX296" s="186"/>
      <c r="GY296" s="186"/>
      <c r="GZ296" s="186"/>
      <c r="HA296" s="186"/>
      <c r="HB296" s="186"/>
      <c r="HC296" s="186"/>
      <c r="HD296" s="186"/>
      <c r="HE296" s="186"/>
      <c r="HF296" s="186"/>
      <c r="HG296" s="186"/>
      <c r="HH296" s="186"/>
      <c r="HI296" s="186"/>
      <c r="HJ296" s="186"/>
      <c r="HK296" s="186"/>
      <c r="HL296" s="186"/>
      <c r="HM296" s="186"/>
      <c r="HN296" s="186"/>
      <c r="HO296" s="186"/>
      <c r="HP296" s="186"/>
      <c r="HQ296" s="186"/>
      <c r="HR296" s="186"/>
      <c r="HS296" s="186"/>
      <c r="HT296" s="186"/>
      <c r="HU296" s="186"/>
      <c r="HV296" s="186"/>
      <c r="HW296" s="186"/>
      <c r="HX296" s="186"/>
      <c r="HY296" s="186"/>
      <c r="HZ296" s="186"/>
      <c r="IA296" s="186"/>
    </row>
    <row r="297" spans="1:235" s="200" customFormat="1" ht="13.5" customHeight="1" x14ac:dyDescent="0.25">
      <c r="A297" s="186"/>
      <c r="B297" s="187"/>
      <c r="C297" s="257" t="s">
        <v>250</v>
      </c>
      <c r="D297" s="257"/>
      <c r="E297" s="257"/>
      <c r="F297" s="258">
        <f>F296</f>
        <v>17500</v>
      </c>
      <c r="G297" s="259"/>
      <c r="H297" s="258">
        <f>H296</f>
        <v>17500</v>
      </c>
      <c r="I297" s="259"/>
      <c r="J297" s="260">
        <f>J296</f>
        <v>0</v>
      </c>
      <c r="K297" s="261"/>
      <c r="L297" s="262">
        <f>J297/F297</f>
        <v>0</v>
      </c>
      <c r="M297" s="263"/>
      <c r="N297" s="190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  <c r="Z297" s="186"/>
      <c r="AA297" s="186"/>
      <c r="AB297" s="186"/>
      <c r="AC297" s="186"/>
      <c r="AD297" s="186"/>
      <c r="AE297" s="186"/>
      <c r="AF297" s="186"/>
      <c r="AG297" s="186"/>
      <c r="AH297" s="186"/>
      <c r="AI297" s="186"/>
      <c r="AJ297" s="186"/>
      <c r="AK297" s="186"/>
      <c r="AL297" s="186"/>
      <c r="AM297" s="186"/>
      <c r="AN297" s="186"/>
      <c r="AO297" s="186"/>
      <c r="AP297" s="186"/>
      <c r="AQ297" s="186"/>
      <c r="AR297" s="186"/>
      <c r="AS297" s="186"/>
      <c r="AT297" s="186"/>
      <c r="AU297" s="186"/>
      <c r="AV297" s="186"/>
      <c r="AW297" s="186"/>
      <c r="AX297" s="186"/>
      <c r="AY297" s="186"/>
      <c r="AZ297" s="186"/>
      <c r="BA297" s="186"/>
      <c r="BB297" s="186"/>
      <c r="BC297" s="186"/>
      <c r="BD297" s="186"/>
      <c r="BE297" s="186"/>
      <c r="BF297" s="186"/>
      <c r="BG297" s="186"/>
      <c r="BH297" s="186"/>
      <c r="BI297" s="186"/>
      <c r="BJ297" s="186"/>
      <c r="BK297" s="186"/>
      <c r="BL297" s="186"/>
      <c r="BM297" s="186"/>
      <c r="BN297" s="186"/>
      <c r="BO297" s="186"/>
      <c r="BP297" s="186"/>
      <c r="BQ297" s="186"/>
      <c r="BR297" s="186"/>
      <c r="BS297" s="186"/>
      <c r="BT297" s="186"/>
      <c r="BU297" s="186"/>
      <c r="BV297" s="186"/>
      <c r="BW297" s="186"/>
      <c r="BX297" s="186"/>
      <c r="BY297" s="186"/>
      <c r="BZ297" s="186"/>
      <c r="CA297" s="186"/>
      <c r="CB297" s="186"/>
      <c r="CC297" s="186"/>
      <c r="CD297" s="186"/>
      <c r="CE297" s="186"/>
      <c r="CF297" s="186"/>
      <c r="CG297" s="186"/>
      <c r="CH297" s="186"/>
      <c r="CI297" s="186"/>
      <c r="CJ297" s="186"/>
      <c r="CK297" s="186"/>
      <c r="CL297" s="186"/>
      <c r="CM297" s="186"/>
      <c r="CN297" s="186"/>
      <c r="CO297" s="186"/>
      <c r="CP297" s="186"/>
      <c r="CQ297" s="186"/>
      <c r="CR297" s="186"/>
      <c r="CS297" s="186"/>
      <c r="CT297" s="186"/>
      <c r="CU297" s="186"/>
      <c r="CV297" s="186"/>
      <c r="CW297" s="186"/>
      <c r="CX297" s="186"/>
      <c r="CY297" s="186"/>
      <c r="CZ297" s="186"/>
      <c r="DA297" s="186"/>
      <c r="DB297" s="186"/>
      <c r="DC297" s="186"/>
      <c r="DD297" s="186"/>
      <c r="DE297" s="186"/>
      <c r="DF297" s="186"/>
      <c r="DG297" s="186"/>
      <c r="DH297" s="186"/>
      <c r="DI297" s="186"/>
      <c r="DJ297" s="186"/>
      <c r="DK297" s="186"/>
      <c r="DL297" s="186"/>
      <c r="DM297" s="186"/>
      <c r="DN297" s="186"/>
      <c r="DO297" s="186"/>
      <c r="DP297" s="186"/>
      <c r="DQ297" s="186"/>
      <c r="DR297" s="186"/>
      <c r="DS297" s="186"/>
      <c r="DT297" s="186"/>
      <c r="DU297" s="186"/>
      <c r="DV297" s="186"/>
      <c r="DW297" s="186"/>
      <c r="DX297" s="186"/>
      <c r="DY297" s="186"/>
      <c r="DZ297" s="186"/>
      <c r="EA297" s="186"/>
      <c r="EB297" s="186"/>
      <c r="EC297" s="186"/>
      <c r="ED297" s="186"/>
      <c r="EE297" s="186"/>
      <c r="EF297" s="186"/>
      <c r="EG297" s="186"/>
      <c r="EH297" s="186"/>
      <c r="EI297" s="186"/>
      <c r="EJ297" s="186"/>
      <c r="EK297" s="186"/>
      <c r="EL297" s="186"/>
      <c r="EM297" s="186"/>
      <c r="EN297" s="186"/>
      <c r="EO297" s="186"/>
      <c r="EP297" s="186"/>
      <c r="EQ297" s="186"/>
      <c r="ER297" s="186"/>
      <c r="ES297" s="186"/>
      <c r="ET297" s="186"/>
      <c r="EU297" s="186"/>
      <c r="EV297" s="186"/>
      <c r="EW297" s="186"/>
      <c r="EX297" s="186"/>
      <c r="EY297" s="186"/>
      <c r="EZ297" s="186"/>
      <c r="FA297" s="186"/>
      <c r="FB297" s="186"/>
      <c r="FC297" s="186"/>
      <c r="FD297" s="186"/>
      <c r="FE297" s="186"/>
      <c r="FF297" s="186"/>
      <c r="FG297" s="186"/>
      <c r="FH297" s="186"/>
      <c r="FI297" s="186"/>
      <c r="FJ297" s="186"/>
      <c r="FK297" s="186"/>
      <c r="FL297" s="186"/>
      <c r="FM297" s="186"/>
      <c r="FN297" s="186"/>
      <c r="FO297" s="186"/>
      <c r="FP297" s="186"/>
      <c r="FQ297" s="186"/>
      <c r="FR297" s="186"/>
      <c r="FS297" s="186"/>
      <c r="FT297" s="186"/>
      <c r="FU297" s="186"/>
      <c r="FV297" s="186"/>
      <c r="FW297" s="186"/>
      <c r="FX297" s="186"/>
      <c r="FY297" s="186"/>
      <c r="FZ297" s="186"/>
      <c r="GA297" s="186"/>
      <c r="GB297" s="186"/>
      <c r="GC297" s="186"/>
      <c r="GD297" s="186"/>
      <c r="GE297" s="186"/>
      <c r="GF297" s="186"/>
      <c r="GG297" s="186"/>
      <c r="GH297" s="186"/>
      <c r="GI297" s="186"/>
      <c r="GJ297" s="186"/>
      <c r="GK297" s="186"/>
      <c r="GL297" s="186"/>
      <c r="GM297" s="186"/>
      <c r="GN297" s="186"/>
      <c r="GO297" s="186"/>
      <c r="GP297" s="186"/>
      <c r="GQ297" s="186"/>
      <c r="GR297" s="186"/>
      <c r="GS297" s="186"/>
      <c r="GT297" s="186"/>
      <c r="GU297" s="186"/>
      <c r="GV297" s="186"/>
      <c r="GW297" s="186"/>
      <c r="GX297" s="186"/>
      <c r="GY297" s="186"/>
      <c r="GZ297" s="186"/>
      <c r="HA297" s="186"/>
      <c r="HB297" s="186"/>
      <c r="HC297" s="186"/>
      <c r="HD297" s="186"/>
      <c r="HE297" s="186"/>
      <c r="HF297" s="186"/>
      <c r="HG297" s="186"/>
      <c r="HH297" s="186"/>
      <c r="HI297" s="186"/>
      <c r="HJ297" s="186"/>
      <c r="HK297" s="186"/>
      <c r="HL297" s="186"/>
      <c r="HM297" s="186"/>
      <c r="HN297" s="186"/>
      <c r="HO297" s="186"/>
      <c r="HP297" s="186"/>
      <c r="HQ297" s="186"/>
      <c r="HR297" s="186"/>
      <c r="HS297" s="186"/>
      <c r="HT297" s="186"/>
      <c r="HU297" s="186"/>
      <c r="HV297" s="186"/>
      <c r="HW297" s="186"/>
      <c r="HX297" s="186"/>
      <c r="HY297" s="186"/>
      <c r="HZ297" s="186"/>
      <c r="IA297" s="186"/>
    </row>
    <row r="298" spans="1:235" s="200" customFormat="1" ht="13.5" customHeight="1" x14ac:dyDescent="0.25">
      <c r="A298" s="188"/>
      <c r="B298" s="190"/>
      <c r="C298" s="279" t="s">
        <v>138</v>
      </c>
      <c r="D298" s="279"/>
      <c r="E298" s="279"/>
      <c r="F298" s="258">
        <f>F297</f>
        <v>17500</v>
      </c>
      <c r="G298" s="259"/>
      <c r="H298" s="258">
        <f>H297</f>
        <v>17500</v>
      </c>
      <c r="I298" s="259"/>
      <c r="J298" s="260">
        <f>J297</f>
        <v>0</v>
      </c>
      <c r="K298" s="261"/>
      <c r="L298" s="262">
        <f>J298/F298</f>
        <v>0</v>
      </c>
      <c r="M298" s="263"/>
      <c r="N298" s="190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  <c r="Z298" s="186"/>
      <c r="AA298" s="186"/>
      <c r="AB298" s="186"/>
      <c r="AC298" s="186"/>
      <c r="AD298" s="186"/>
      <c r="AE298" s="186"/>
      <c r="AF298" s="186"/>
      <c r="AG298" s="186"/>
      <c r="AH298" s="186"/>
      <c r="AI298" s="186"/>
      <c r="AJ298" s="186"/>
      <c r="AK298" s="186"/>
      <c r="AL298" s="186"/>
      <c r="AM298" s="186"/>
      <c r="AN298" s="186"/>
      <c r="AO298" s="186"/>
      <c r="AP298" s="186"/>
      <c r="AQ298" s="186"/>
      <c r="AR298" s="186"/>
      <c r="AS298" s="186"/>
      <c r="AT298" s="186"/>
      <c r="AU298" s="186"/>
      <c r="AV298" s="186"/>
      <c r="AW298" s="186"/>
      <c r="AX298" s="186"/>
      <c r="AY298" s="186"/>
      <c r="AZ298" s="186"/>
      <c r="BA298" s="186"/>
      <c r="BB298" s="186"/>
      <c r="BC298" s="186"/>
      <c r="BD298" s="186"/>
      <c r="BE298" s="186"/>
      <c r="BF298" s="186"/>
      <c r="BG298" s="186"/>
      <c r="BH298" s="186"/>
      <c r="BI298" s="186"/>
      <c r="BJ298" s="186"/>
      <c r="BK298" s="186"/>
      <c r="BL298" s="186"/>
      <c r="BM298" s="186"/>
      <c r="BN298" s="186"/>
      <c r="BO298" s="186"/>
      <c r="BP298" s="186"/>
      <c r="BQ298" s="186"/>
      <c r="BR298" s="186"/>
      <c r="BS298" s="186"/>
      <c r="BT298" s="186"/>
      <c r="BU298" s="186"/>
      <c r="BV298" s="186"/>
      <c r="BW298" s="186"/>
      <c r="BX298" s="186"/>
      <c r="BY298" s="186"/>
      <c r="BZ298" s="186"/>
      <c r="CA298" s="186"/>
      <c r="CB298" s="186"/>
      <c r="CC298" s="186"/>
      <c r="CD298" s="186"/>
      <c r="CE298" s="186"/>
      <c r="CF298" s="186"/>
      <c r="CG298" s="186"/>
      <c r="CH298" s="186"/>
      <c r="CI298" s="186"/>
      <c r="CJ298" s="186"/>
      <c r="CK298" s="186"/>
      <c r="CL298" s="186"/>
      <c r="CM298" s="186"/>
      <c r="CN298" s="186"/>
      <c r="CO298" s="186"/>
      <c r="CP298" s="186"/>
      <c r="CQ298" s="186"/>
      <c r="CR298" s="186"/>
      <c r="CS298" s="186"/>
      <c r="CT298" s="186"/>
      <c r="CU298" s="186"/>
      <c r="CV298" s="186"/>
      <c r="CW298" s="186"/>
      <c r="CX298" s="186"/>
      <c r="CY298" s="186"/>
      <c r="CZ298" s="186"/>
      <c r="DA298" s="186"/>
      <c r="DB298" s="186"/>
      <c r="DC298" s="186"/>
      <c r="DD298" s="186"/>
      <c r="DE298" s="186"/>
      <c r="DF298" s="186"/>
      <c r="DG298" s="186"/>
      <c r="DH298" s="186"/>
      <c r="DI298" s="186"/>
      <c r="DJ298" s="186"/>
      <c r="DK298" s="186"/>
      <c r="DL298" s="186"/>
      <c r="DM298" s="186"/>
      <c r="DN298" s="186"/>
      <c r="DO298" s="186"/>
      <c r="DP298" s="186"/>
      <c r="DQ298" s="186"/>
      <c r="DR298" s="186"/>
      <c r="DS298" s="186"/>
      <c r="DT298" s="186"/>
      <c r="DU298" s="186"/>
      <c r="DV298" s="186"/>
      <c r="DW298" s="186"/>
      <c r="DX298" s="186"/>
      <c r="DY298" s="186"/>
      <c r="DZ298" s="186"/>
      <c r="EA298" s="186"/>
      <c r="EB298" s="186"/>
      <c r="EC298" s="186"/>
      <c r="ED298" s="186"/>
      <c r="EE298" s="186"/>
      <c r="EF298" s="186"/>
      <c r="EG298" s="186"/>
      <c r="EH298" s="186"/>
      <c r="EI298" s="186"/>
      <c r="EJ298" s="186"/>
      <c r="EK298" s="186"/>
      <c r="EL298" s="186"/>
      <c r="EM298" s="186"/>
      <c r="EN298" s="186"/>
      <c r="EO298" s="186"/>
      <c r="EP298" s="186"/>
      <c r="EQ298" s="186"/>
      <c r="ER298" s="186"/>
      <c r="ES298" s="186"/>
      <c r="ET298" s="186"/>
      <c r="EU298" s="186"/>
      <c r="EV298" s="186"/>
      <c r="EW298" s="186"/>
      <c r="EX298" s="186"/>
      <c r="EY298" s="186"/>
      <c r="EZ298" s="186"/>
      <c r="FA298" s="186"/>
      <c r="FB298" s="186"/>
      <c r="FC298" s="186"/>
      <c r="FD298" s="186"/>
      <c r="FE298" s="186"/>
      <c r="FF298" s="186"/>
      <c r="FG298" s="186"/>
      <c r="FH298" s="186"/>
      <c r="FI298" s="186"/>
      <c r="FJ298" s="186"/>
      <c r="FK298" s="186"/>
      <c r="FL298" s="186"/>
      <c r="FM298" s="186"/>
      <c r="FN298" s="186"/>
      <c r="FO298" s="186"/>
      <c r="FP298" s="186"/>
      <c r="FQ298" s="186"/>
      <c r="FR298" s="186"/>
      <c r="FS298" s="186"/>
      <c r="FT298" s="186"/>
      <c r="FU298" s="186"/>
      <c r="FV298" s="186"/>
      <c r="FW298" s="186"/>
      <c r="FX298" s="186"/>
      <c r="FY298" s="186"/>
      <c r="FZ298" s="186"/>
      <c r="GA298" s="186"/>
      <c r="GB298" s="186"/>
      <c r="GC298" s="186"/>
      <c r="GD298" s="186"/>
      <c r="GE298" s="186"/>
      <c r="GF298" s="186"/>
      <c r="GG298" s="186"/>
      <c r="GH298" s="186"/>
      <c r="GI298" s="186"/>
      <c r="GJ298" s="186"/>
      <c r="GK298" s="186"/>
      <c r="GL298" s="186"/>
      <c r="GM298" s="186"/>
      <c r="GN298" s="186"/>
      <c r="GO298" s="186"/>
      <c r="GP298" s="186"/>
      <c r="GQ298" s="186"/>
      <c r="GR298" s="186"/>
      <c r="GS298" s="186"/>
      <c r="GT298" s="186"/>
      <c r="GU298" s="186"/>
      <c r="GV298" s="186"/>
      <c r="GW298" s="186"/>
      <c r="GX298" s="186"/>
      <c r="GY298" s="186"/>
      <c r="GZ298" s="186"/>
      <c r="HA298" s="186"/>
      <c r="HB298" s="186"/>
      <c r="HC298" s="186"/>
      <c r="HD298" s="186"/>
      <c r="HE298" s="186"/>
      <c r="HF298" s="186"/>
      <c r="HG298" s="186"/>
      <c r="HH298" s="186"/>
      <c r="HI298" s="186"/>
      <c r="HJ298" s="186"/>
      <c r="HK298" s="186"/>
      <c r="HL298" s="186"/>
      <c r="HM298" s="186"/>
      <c r="HN298" s="186"/>
      <c r="HO298" s="186"/>
      <c r="HP298" s="186"/>
      <c r="HQ298" s="186"/>
      <c r="HR298" s="186"/>
      <c r="HS298" s="186"/>
      <c r="HT298" s="186"/>
      <c r="HU298" s="186"/>
      <c r="HV298" s="186"/>
      <c r="HW298" s="186"/>
      <c r="HX298" s="186"/>
      <c r="HY298" s="186"/>
      <c r="HZ298" s="186"/>
      <c r="IA298" s="186"/>
    </row>
    <row r="299" spans="1:235" s="199" customFormat="1" ht="18" customHeight="1" x14ac:dyDescent="0.25">
      <c r="A299" s="181"/>
      <c r="B299" s="265" t="s">
        <v>195</v>
      </c>
      <c r="C299" s="265"/>
      <c r="D299" s="265"/>
      <c r="E299" s="265"/>
      <c r="F299" s="266">
        <f>F298</f>
        <v>17500</v>
      </c>
      <c r="G299" s="266"/>
      <c r="H299" s="266">
        <f>H298</f>
        <v>17500</v>
      </c>
      <c r="I299" s="266"/>
      <c r="J299" s="267">
        <f>J298</f>
        <v>0</v>
      </c>
      <c r="K299" s="267"/>
      <c r="L299" s="309">
        <f t="shared" ref="L299" si="65">J299/F299</f>
        <v>0</v>
      </c>
      <c r="M299" s="309"/>
      <c r="N299" s="182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0"/>
      <c r="AT299" s="180"/>
      <c r="AU299" s="180"/>
      <c r="AV299" s="180"/>
      <c r="AW299" s="180"/>
      <c r="AX299" s="180"/>
      <c r="AY299" s="180"/>
      <c r="AZ299" s="180"/>
      <c r="BA299" s="180"/>
      <c r="BB299" s="180"/>
      <c r="BC299" s="180"/>
      <c r="BD299" s="180"/>
      <c r="BE299" s="180"/>
      <c r="BF299" s="180"/>
      <c r="BG299" s="180"/>
      <c r="BH299" s="180"/>
      <c r="BI299" s="180"/>
      <c r="BJ299" s="180"/>
      <c r="BK299" s="180"/>
      <c r="BL299" s="180"/>
      <c r="BM299" s="180"/>
      <c r="BN299" s="180"/>
      <c r="BO299" s="180"/>
      <c r="BP299" s="180"/>
      <c r="BQ299" s="180"/>
      <c r="BR299" s="180"/>
      <c r="BS299" s="180"/>
      <c r="BT299" s="180"/>
      <c r="BU299" s="180"/>
      <c r="BV299" s="180"/>
      <c r="BW299" s="180"/>
      <c r="BX299" s="180"/>
      <c r="BY299" s="180"/>
      <c r="BZ299" s="180"/>
      <c r="CA299" s="180"/>
      <c r="CB299" s="180"/>
      <c r="CC299" s="180"/>
      <c r="CD299" s="180"/>
      <c r="CE299" s="180"/>
      <c r="CF299" s="180"/>
      <c r="CG299" s="180"/>
      <c r="CH299" s="180"/>
      <c r="CI299" s="180"/>
      <c r="CJ299" s="180"/>
      <c r="CK299" s="180"/>
      <c r="CL299" s="180"/>
      <c r="CM299" s="180"/>
      <c r="CN299" s="180"/>
      <c r="CO299" s="180"/>
      <c r="CP299" s="180"/>
      <c r="CQ299" s="180"/>
      <c r="CR299" s="180"/>
      <c r="CS299" s="180"/>
      <c r="CT299" s="180"/>
      <c r="CU299" s="180"/>
      <c r="CV299" s="180"/>
      <c r="CW299" s="180"/>
      <c r="CX299" s="180"/>
      <c r="CY299" s="180"/>
      <c r="CZ299" s="180"/>
      <c r="DA299" s="180"/>
      <c r="DB299" s="180"/>
      <c r="DC299" s="180"/>
      <c r="DD299" s="180"/>
      <c r="DE299" s="180"/>
      <c r="DF299" s="180"/>
      <c r="DG299" s="180"/>
      <c r="DH299" s="180"/>
      <c r="DI299" s="180"/>
      <c r="DJ299" s="180"/>
      <c r="DK299" s="180"/>
      <c r="DL299" s="180"/>
      <c r="DM299" s="180"/>
      <c r="DN299" s="180"/>
      <c r="DO299" s="180"/>
      <c r="DP299" s="180"/>
      <c r="DQ299" s="180"/>
      <c r="DR299" s="180"/>
      <c r="DS299" s="180"/>
      <c r="DT299" s="180"/>
      <c r="DU299" s="180"/>
      <c r="DV299" s="180"/>
      <c r="DW299" s="180"/>
      <c r="DX299" s="180"/>
      <c r="DY299" s="180"/>
      <c r="DZ299" s="180"/>
      <c r="EA299" s="180"/>
      <c r="EB299" s="180"/>
      <c r="EC299" s="180"/>
      <c r="ED299" s="180"/>
      <c r="EE299" s="180"/>
      <c r="EF299" s="180"/>
      <c r="EG299" s="180"/>
      <c r="EH299" s="180"/>
      <c r="EI299" s="180"/>
      <c r="EJ299" s="180"/>
      <c r="EK299" s="180"/>
      <c r="EL299" s="180"/>
      <c r="EM299" s="180"/>
      <c r="EN299" s="180"/>
      <c r="EO299" s="180"/>
      <c r="EP299" s="180"/>
      <c r="EQ299" s="180"/>
      <c r="ER299" s="180"/>
      <c r="ES299" s="180"/>
      <c r="ET299" s="180"/>
      <c r="EU299" s="180"/>
      <c r="EV299" s="180"/>
      <c r="EW299" s="180"/>
      <c r="EX299" s="180"/>
      <c r="EY299" s="180"/>
      <c r="EZ299" s="180"/>
      <c r="FA299" s="180"/>
      <c r="FB299" s="180"/>
      <c r="FC299" s="180"/>
      <c r="FD299" s="180"/>
      <c r="FE299" s="180"/>
      <c r="FF299" s="180"/>
      <c r="FG299" s="180"/>
      <c r="FH299" s="180"/>
      <c r="FI299" s="180"/>
      <c r="FJ299" s="180"/>
      <c r="FK299" s="180"/>
      <c r="FL299" s="180"/>
      <c r="FM299" s="180"/>
      <c r="FN299" s="180"/>
      <c r="FO299" s="180"/>
      <c r="FP299" s="180"/>
      <c r="FQ299" s="180"/>
      <c r="FR299" s="180"/>
      <c r="FS299" s="180"/>
      <c r="FT299" s="180"/>
      <c r="FU299" s="180"/>
      <c r="FV299" s="180"/>
      <c r="FW299" s="180"/>
      <c r="FX299" s="180"/>
      <c r="FY299" s="180"/>
      <c r="FZ299" s="180"/>
      <c r="GA299" s="180"/>
      <c r="GB299" s="180"/>
      <c r="GC299" s="180"/>
      <c r="GD299" s="180"/>
      <c r="GE299" s="180"/>
      <c r="GF299" s="180"/>
      <c r="GG299" s="180"/>
      <c r="GH299" s="180"/>
      <c r="GI299" s="180"/>
      <c r="GJ299" s="180"/>
      <c r="GK299" s="180"/>
      <c r="GL299" s="180"/>
      <c r="GM299" s="180"/>
      <c r="GN299" s="180"/>
      <c r="GO299" s="180"/>
      <c r="GP299" s="180"/>
      <c r="GQ299" s="180"/>
      <c r="GR299" s="180"/>
      <c r="GS299" s="180"/>
      <c r="GT299" s="180"/>
      <c r="GU299" s="180"/>
      <c r="GV299" s="180"/>
      <c r="GW299" s="180"/>
      <c r="GX299" s="180"/>
      <c r="GY299" s="180"/>
      <c r="GZ299" s="180"/>
      <c r="HA299" s="180"/>
      <c r="HB299" s="180"/>
      <c r="HC299" s="180"/>
      <c r="HD299" s="180"/>
      <c r="HE299" s="180"/>
      <c r="HF299" s="180"/>
      <c r="HG299" s="180"/>
      <c r="HH299" s="180"/>
      <c r="HI299" s="180"/>
      <c r="HJ299" s="180"/>
      <c r="HK299" s="180"/>
      <c r="HL299" s="180"/>
      <c r="HM299" s="180"/>
      <c r="HN299" s="180"/>
      <c r="HO299" s="180"/>
      <c r="HP299" s="180"/>
      <c r="HQ299" s="180"/>
      <c r="HR299" s="180"/>
      <c r="HS299" s="180"/>
      <c r="HT299" s="180"/>
      <c r="HU299" s="180"/>
      <c r="HV299" s="180"/>
      <c r="HW299" s="180"/>
      <c r="HX299" s="180"/>
      <c r="HY299" s="180"/>
      <c r="HZ299" s="180"/>
      <c r="IA299" s="180"/>
    </row>
    <row r="300" spans="1:235" s="199" customFormat="1" ht="18" customHeight="1" x14ac:dyDescent="0.25">
      <c r="A300" s="181"/>
      <c r="B300" s="310" t="s">
        <v>162</v>
      </c>
      <c r="C300" s="310"/>
      <c r="D300" s="310"/>
      <c r="E300" s="269"/>
      <c r="F300" s="271">
        <f>F298</f>
        <v>17500</v>
      </c>
      <c r="G300" s="271"/>
      <c r="H300" s="271">
        <f>H298</f>
        <v>17500</v>
      </c>
      <c r="I300" s="271"/>
      <c r="J300" s="272">
        <f>J298</f>
        <v>0</v>
      </c>
      <c r="K300" s="272"/>
      <c r="L300" s="273">
        <f>J300/F300</f>
        <v>0</v>
      </c>
      <c r="M300" s="273"/>
      <c r="N300" s="182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0"/>
      <c r="AT300" s="180"/>
      <c r="AU300" s="180"/>
      <c r="AV300" s="180"/>
      <c r="AW300" s="180"/>
      <c r="AX300" s="180"/>
      <c r="AY300" s="180"/>
      <c r="AZ300" s="180"/>
      <c r="BA300" s="180"/>
      <c r="BB300" s="180"/>
      <c r="BC300" s="180"/>
      <c r="BD300" s="180"/>
      <c r="BE300" s="180"/>
      <c r="BF300" s="180"/>
      <c r="BG300" s="180"/>
      <c r="BH300" s="180"/>
      <c r="BI300" s="180"/>
      <c r="BJ300" s="180"/>
      <c r="BK300" s="180"/>
      <c r="BL300" s="180"/>
      <c r="BM300" s="180"/>
      <c r="BN300" s="180"/>
      <c r="BO300" s="180"/>
      <c r="BP300" s="180"/>
      <c r="BQ300" s="180"/>
      <c r="BR300" s="180"/>
      <c r="BS300" s="180"/>
      <c r="BT300" s="180"/>
      <c r="BU300" s="180"/>
      <c r="BV300" s="180"/>
      <c r="BW300" s="180"/>
      <c r="BX300" s="180"/>
      <c r="BY300" s="180"/>
      <c r="BZ300" s="180"/>
      <c r="CA300" s="180"/>
      <c r="CB300" s="180"/>
      <c r="CC300" s="180"/>
      <c r="CD300" s="180"/>
      <c r="CE300" s="180"/>
      <c r="CF300" s="180"/>
      <c r="CG300" s="180"/>
      <c r="CH300" s="180"/>
      <c r="CI300" s="180"/>
      <c r="CJ300" s="180"/>
      <c r="CK300" s="180"/>
      <c r="CL300" s="180"/>
      <c r="CM300" s="180"/>
      <c r="CN300" s="180"/>
      <c r="CO300" s="180"/>
      <c r="CP300" s="180"/>
      <c r="CQ300" s="180"/>
      <c r="CR300" s="180"/>
      <c r="CS300" s="180"/>
      <c r="CT300" s="180"/>
      <c r="CU300" s="180"/>
      <c r="CV300" s="180"/>
      <c r="CW300" s="180"/>
      <c r="CX300" s="180"/>
      <c r="CY300" s="180"/>
      <c r="CZ300" s="180"/>
      <c r="DA300" s="180"/>
      <c r="DB300" s="180"/>
      <c r="DC300" s="180"/>
      <c r="DD300" s="180"/>
      <c r="DE300" s="180"/>
      <c r="DF300" s="180"/>
      <c r="DG300" s="180"/>
      <c r="DH300" s="180"/>
      <c r="DI300" s="180"/>
      <c r="DJ300" s="180"/>
      <c r="DK300" s="180"/>
      <c r="DL300" s="180"/>
      <c r="DM300" s="180"/>
      <c r="DN300" s="180"/>
      <c r="DO300" s="180"/>
      <c r="DP300" s="180"/>
      <c r="DQ300" s="180"/>
      <c r="DR300" s="180"/>
      <c r="DS300" s="180"/>
      <c r="DT300" s="180"/>
      <c r="DU300" s="180"/>
      <c r="DV300" s="180"/>
      <c r="DW300" s="180"/>
      <c r="DX300" s="180"/>
      <c r="DY300" s="180"/>
      <c r="DZ300" s="180"/>
      <c r="EA300" s="180"/>
      <c r="EB300" s="180"/>
      <c r="EC300" s="180"/>
      <c r="ED300" s="180"/>
      <c r="EE300" s="180"/>
      <c r="EF300" s="180"/>
      <c r="EG300" s="180"/>
      <c r="EH300" s="180"/>
      <c r="EI300" s="180"/>
      <c r="EJ300" s="180"/>
      <c r="EK300" s="180"/>
      <c r="EL300" s="180"/>
      <c r="EM300" s="180"/>
      <c r="EN300" s="180"/>
      <c r="EO300" s="180"/>
      <c r="EP300" s="180"/>
      <c r="EQ300" s="180"/>
      <c r="ER300" s="180"/>
      <c r="ES300" s="180"/>
      <c r="ET300" s="180"/>
      <c r="EU300" s="180"/>
      <c r="EV300" s="180"/>
      <c r="EW300" s="180"/>
      <c r="EX300" s="180"/>
      <c r="EY300" s="180"/>
      <c r="EZ300" s="180"/>
      <c r="FA300" s="180"/>
      <c r="FB300" s="180"/>
      <c r="FC300" s="180"/>
      <c r="FD300" s="180"/>
      <c r="FE300" s="180"/>
      <c r="FF300" s="180"/>
      <c r="FG300" s="180"/>
      <c r="FH300" s="180"/>
      <c r="FI300" s="180"/>
      <c r="FJ300" s="180"/>
      <c r="FK300" s="180"/>
      <c r="FL300" s="180"/>
      <c r="FM300" s="180"/>
      <c r="FN300" s="180"/>
      <c r="FO300" s="180"/>
      <c r="FP300" s="180"/>
      <c r="FQ300" s="180"/>
      <c r="FR300" s="180"/>
      <c r="FS300" s="180"/>
      <c r="FT300" s="180"/>
      <c r="FU300" s="180"/>
      <c r="FV300" s="180"/>
      <c r="FW300" s="180"/>
      <c r="FX300" s="180"/>
      <c r="FY300" s="180"/>
      <c r="FZ300" s="180"/>
      <c r="GA300" s="180"/>
      <c r="GB300" s="180"/>
      <c r="GC300" s="180"/>
      <c r="GD300" s="180"/>
      <c r="GE300" s="180"/>
      <c r="GF300" s="180"/>
      <c r="GG300" s="180"/>
      <c r="GH300" s="180"/>
      <c r="GI300" s="180"/>
      <c r="GJ300" s="180"/>
      <c r="GK300" s="180"/>
      <c r="GL300" s="180"/>
      <c r="GM300" s="180"/>
      <c r="GN300" s="180"/>
      <c r="GO300" s="180"/>
      <c r="GP300" s="180"/>
      <c r="GQ300" s="180"/>
      <c r="GR300" s="180"/>
      <c r="GS300" s="180"/>
      <c r="GT300" s="180"/>
      <c r="GU300" s="180"/>
      <c r="GV300" s="180"/>
      <c r="GW300" s="180"/>
      <c r="GX300" s="180"/>
      <c r="GY300" s="180"/>
      <c r="GZ300" s="180"/>
      <c r="HA300" s="180"/>
      <c r="HB300" s="180"/>
      <c r="HC300" s="180"/>
      <c r="HD300" s="180"/>
      <c r="HE300" s="180"/>
      <c r="HF300" s="180"/>
      <c r="HG300" s="180"/>
      <c r="HH300" s="180"/>
      <c r="HI300" s="180"/>
      <c r="HJ300" s="180"/>
      <c r="HK300" s="180"/>
      <c r="HL300" s="180"/>
      <c r="HM300" s="180"/>
      <c r="HN300" s="180"/>
      <c r="HO300" s="180"/>
      <c r="HP300" s="180"/>
      <c r="HQ300" s="180"/>
      <c r="HR300" s="180"/>
      <c r="HS300" s="180"/>
      <c r="HT300" s="180"/>
      <c r="HU300" s="180"/>
      <c r="HV300" s="180"/>
      <c r="HW300" s="180"/>
      <c r="HX300" s="180"/>
      <c r="HY300" s="180"/>
      <c r="HZ300" s="180"/>
      <c r="IA300" s="180"/>
    </row>
    <row r="301" spans="1:235" s="199" customFormat="1" ht="18" customHeight="1" x14ac:dyDescent="0.25">
      <c r="A301" s="181"/>
      <c r="B301" s="311" t="s">
        <v>251</v>
      </c>
      <c r="C301" s="311"/>
      <c r="D301" s="311"/>
      <c r="E301" s="274"/>
      <c r="F301" s="276">
        <f>F300</f>
        <v>17500</v>
      </c>
      <c r="G301" s="276"/>
      <c r="H301" s="276">
        <f>H300</f>
        <v>17500</v>
      </c>
      <c r="I301" s="276"/>
      <c r="J301" s="277">
        <f>J300</f>
        <v>0</v>
      </c>
      <c r="K301" s="277"/>
      <c r="L301" s="278">
        <f>J301/F301</f>
        <v>0</v>
      </c>
      <c r="M301" s="278"/>
      <c r="N301" s="182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0"/>
      <c r="AT301" s="180"/>
      <c r="AU301" s="180"/>
      <c r="AV301" s="180"/>
      <c r="AW301" s="180"/>
      <c r="AX301" s="180"/>
      <c r="AY301" s="180"/>
      <c r="AZ301" s="180"/>
      <c r="BA301" s="180"/>
      <c r="BB301" s="180"/>
      <c r="BC301" s="180"/>
      <c r="BD301" s="180"/>
      <c r="BE301" s="180"/>
      <c r="BF301" s="180"/>
      <c r="BG301" s="180"/>
      <c r="BH301" s="180"/>
      <c r="BI301" s="180"/>
      <c r="BJ301" s="180"/>
      <c r="BK301" s="180"/>
      <c r="BL301" s="180"/>
      <c r="BM301" s="180"/>
      <c r="BN301" s="180"/>
      <c r="BO301" s="180"/>
      <c r="BP301" s="180"/>
      <c r="BQ301" s="180"/>
      <c r="BR301" s="180"/>
      <c r="BS301" s="180"/>
      <c r="BT301" s="180"/>
      <c r="BU301" s="180"/>
      <c r="BV301" s="180"/>
      <c r="BW301" s="180"/>
      <c r="BX301" s="180"/>
      <c r="BY301" s="180"/>
      <c r="BZ301" s="180"/>
      <c r="CA301" s="180"/>
      <c r="CB301" s="180"/>
      <c r="CC301" s="180"/>
      <c r="CD301" s="180"/>
      <c r="CE301" s="180"/>
      <c r="CF301" s="180"/>
      <c r="CG301" s="180"/>
      <c r="CH301" s="180"/>
      <c r="CI301" s="180"/>
      <c r="CJ301" s="180"/>
      <c r="CK301" s="180"/>
      <c r="CL301" s="180"/>
      <c r="CM301" s="180"/>
      <c r="CN301" s="180"/>
      <c r="CO301" s="180"/>
      <c r="CP301" s="180"/>
      <c r="CQ301" s="180"/>
      <c r="CR301" s="180"/>
      <c r="CS301" s="180"/>
      <c r="CT301" s="180"/>
      <c r="CU301" s="180"/>
      <c r="CV301" s="180"/>
      <c r="CW301" s="180"/>
      <c r="CX301" s="180"/>
      <c r="CY301" s="180"/>
      <c r="CZ301" s="180"/>
      <c r="DA301" s="180"/>
      <c r="DB301" s="180"/>
      <c r="DC301" s="180"/>
      <c r="DD301" s="180"/>
      <c r="DE301" s="180"/>
      <c r="DF301" s="180"/>
      <c r="DG301" s="180"/>
      <c r="DH301" s="180"/>
      <c r="DI301" s="180"/>
      <c r="DJ301" s="180"/>
      <c r="DK301" s="180"/>
      <c r="DL301" s="180"/>
      <c r="DM301" s="180"/>
      <c r="DN301" s="180"/>
      <c r="DO301" s="180"/>
      <c r="DP301" s="180"/>
      <c r="DQ301" s="180"/>
      <c r="DR301" s="180"/>
      <c r="DS301" s="180"/>
      <c r="DT301" s="180"/>
      <c r="DU301" s="180"/>
      <c r="DV301" s="180"/>
      <c r="DW301" s="180"/>
      <c r="DX301" s="180"/>
      <c r="DY301" s="180"/>
      <c r="DZ301" s="180"/>
      <c r="EA301" s="180"/>
      <c r="EB301" s="180"/>
      <c r="EC301" s="180"/>
      <c r="ED301" s="180"/>
      <c r="EE301" s="180"/>
      <c r="EF301" s="180"/>
      <c r="EG301" s="180"/>
      <c r="EH301" s="180"/>
      <c r="EI301" s="180"/>
      <c r="EJ301" s="180"/>
      <c r="EK301" s="180"/>
      <c r="EL301" s="180"/>
      <c r="EM301" s="180"/>
      <c r="EN301" s="180"/>
      <c r="EO301" s="180"/>
      <c r="EP301" s="180"/>
      <c r="EQ301" s="180"/>
      <c r="ER301" s="180"/>
      <c r="ES301" s="180"/>
      <c r="ET301" s="180"/>
      <c r="EU301" s="180"/>
      <c r="EV301" s="180"/>
      <c r="EW301" s="180"/>
      <c r="EX301" s="180"/>
      <c r="EY301" s="180"/>
      <c r="EZ301" s="180"/>
      <c r="FA301" s="180"/>
      <c r="FB301" s="180"/>
      <c r="FC301" s="180"/>
      <c r="FD301" s="180"/>
      <c r="FE301" s="180"/>
      <c r="FF301" s="180"/>
      <c r="FG301" s="180"/>
      <c r="FH301" s="180"/>
      <c r="FI301" s="180"/>
      <c r="FJ301" s="180"/>
      <c r="FK301" s="180"/>
      <c r="FL301" s="180"/>
      <c r="FM301" s="180"/>
      <c r="FN301" s="180"/>
      <c r="FO301" s="180"/>
      <c r="FP301" s="180"/>
      <c r="FQ301" s="180"/>
      <c r="FR301" s="180"/>
      <c r="FS301" s="180"/>
      <c r="FT301" s="180"/>
      <c r="FU301" s="180"/>
      <c r="FV301" s="180"/>
      <c r="FW301" s="180"/>
      <c r="FX301" s="180"/>
      <c r="FY301" s="180"/>
      <c r="FZ301" s="180"/>
      <c r="GA301" s="180"/>
      <c r="GB301" s="180"/>
      <c r="GC301" s="180"/>
      <c r="GD301" s="180"/>
      <c r="GE301" s="180"/>
      <c r="GF301" s="180"/>
      <c r="GG301" s="180"/>
      <c r="GH301" s="180"/>
      <c r="GI301" s="180"/>
      <c r="GJ301" s="180"/>
      <c r="GK301" s="180"/>
      <c r="GL301" s="180"/>
      <c r="GM301" s="180"/>
      <c r="GN301" s="180"/>
      <c r="GO301" s="180"/>
      <c r="GP301" s="180"/>
      <c r="GQ301" s="180"/>
      <c r="GR301" s="180"/>
      <c r="GS301" s="180"/>
      <c r="GT301" s="180"/>
      <c r="GU301" s="180"/>
      <c r="GV301" s="180"/>
      <c r="GW301" s="180"/>
      <c r="GX301" s="180"/>
      <c r="GY301" s="180"/>
      <c r="GZ301" s="180"/>
      <c r="HA301" s="180"/>
      <c r="HB301" s="180"/>
      <c r="HC301" s="180"/>
      <c r="HD301" s="180"/>
      <c r="HE301" s="180"/>
      <c r="HF301" s="180"/>
      <c r="HG301" s="180"/>
      <c r="HH301" s="180"/>
      <c r="HI301" s="180"/>
      <c r="HJ301" s="180"/>
      <c r="HK301" s="180"/>
      <c r="HL301" s="180"/>
      <c r="HM301" s="180"/>
      <c r="HN301" s="180"/>
      <c r="HO301" s="180"/>
      <c r="HP301" s="180"/>
      <c r="HQ301" s="180"/>
      <c r="HR301" s="180"/>
      <c r="HS301" s="180"/>
      <c r="HT301" s="180"/>
      <c r="HU301" s="180"/>
      <c r="HV301" s="180"/>
      <c r="HW301" s="180"/>
      <c r="HX301" s="180"/>
      <c r="HY301" s="180"/>
      <c r="HZ301" s="180"/>
      <c r="IA301" s="180"/>
    </row>
    <row r="302" spans="1:235" ht="18" customHeight="1" x14ac:dyDescent="0.25">
      <c r="A302" s="129"/>
      <c r="B302" s="119"/>
      <c r="C302" s="119"/>
      <c r="D302" s="119"/>
      <c r="E302" s="119"/>
      <c r="F302" s="134"/>
      <c r="G302" s="134"/>
      <c r="H302" s="134"/>
      <c r="I302" s="134"/>
      <c r="J302" s="134"/>
      <c r="K302" s="134"/>
      <c r="L302" s="130"/>
      <c r="M302" s="130"/>
      <c r="N302" s="116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94"/>
      <c r="BB302" s="94"/>
      <c r="BC302" s="94"/>
      <c r="BD302" s="94"/>
      <c r="BE302" s="94"/>
      <c r="BF302" s="94"/>
      <c r="BG302" s="94"/>
      <c r="BH302" s="94"/>
      <c r="BI302" s="94"/>
      <c r="BJ302" s="94"/>
      <c r="BK302" s="94"/>
      <c r="BL302" s="94"/>
      <c r="BM302" s="94"/>
      <c r="BN302" s="94"/>
      <c r="BO302" s="94"/>
      <c r="BP302" s="94"/>
      <c r="BQ302" s="94"/>
      <c r="BR302" s="94"/>
      <c r="BS302" s="94"/>
      <c r="BT302" s="94"/>
      <c r="BU302" s="94"/>
      <c r="BV302" s="94"/>
      <c r="BW302" s="94"/>
      <c r="BX302" s="94"/>
      <c r="BY302" s="94"/>
      <c r="BZ302" s="94"/>
      <c r="CA302" s="94"/>
      <c r="CB302" s="94"/>
      <c r="CC302" s="94"/>
      <c r="CD302" s="94"/>
      <c r="CE302" s="94"/>
      <c r="CF302" s="94"/>
      <c r="CG302" s="94"/>
      <c r="CH302" s="94"/>
      <c r="CI302" s="94"/>
      <c r="CJ302" s="94"/>
      <c r="CK302" s="94"/>
      <c r="CL302" s="94"/>
      <c r="CM302" s="94"/>
      <c r="CN302" s="94"/>
      <c r="CO302" s="94"/>
      <c r="CP302" s="94"/>
      <c r="CQ302" s="94"/>
      <c r="CR302" s="94"/>
      <c r="CS302" s="94"/>
      <c r="CT302" s="94"/>
      <c r="CU302" s="94"/>
      <c r="CV302" s="94"/>
      <c r="CW302" s="94"/>
      <c r="CX302" s="94"/>
      <c r="CY302" s="94"/>
      <c r="CZ302" s="94"/>
      <c r="DA302" s="94"/>
      <c r="DB302" s="94"/>
      <c r="DC302" s="94"/>
      <c r="DD302" s="94"/>
      <c r="DE302" s="94"/>
      <c r="DF302" s="94"/>
      <c r="DG302" s="94"/>
      <c r="DH302" s="94"/>
      <c r="DI302" s="94"/>
      <c r="DJ302" s="94"/>
      <c r="DK302" s="94"/>
      <c r="DL302" s="94"/>
      <c r="DM302" s="94"/>
      <c r="DN302" s="94"/>
      <c r="DO302" s="94"/>
      <c r="DP302" s="94"/>
      <c r="DQ302" s="94"/>
      <c r="DR302" s="94"/>
      <c r="DS302" s="94"/>
      <c r="DT302" s="94"/>
      <c r="DU302" s="94"/>
      <c r="DV302" s="94"/>
      <c r="DW302" s="94"/>
      <c r="DX302" s="94"/>
      <c r="DY302" s="94"/>
      <c r="DZ302" s="94"/>
      <c r="EA302" s="94"/>
      <c r="EB302" s="94"/>
      <c r="EC302" s="94"/>
      <c r="ED302" s="94"/>
      <c r="EE302" s="94"/>
      <c r="EF302" s="94"/>
      <c r="EG302" s="94"/>
      <c r="EH302" s="94"/>
      <c r="EI302" s="94"/>
      <c r="EJ302" s="94"/>
      <c r="EK302" s="94"/>
      <c r="EL302" s="94"/>
      <c r="EM302" s="94"/>
      <c r="EN302" s="94"/>
      <c r="EO302" s="94"/>
      <c r="EP302" s="94"/>
      <c r="EQ302" s="94"/>
      <c r="ER302" s="94"/>
      <c r="ES302" s="94"/>
      <c r="ET302" s="94"/>
      <c r="EU302" s="94"/>
      <c r="EV302" s="94"/>
      <c r="EW302" s="94"/>
      <c r="EX302" s="94"/>
      <c r="EY302" s="94"/>
      <c r="EZ302" s="94"/>
      <c r="FA302" s="94"/>
      <c r="FB302" s="94"/>
      <c r="FC302" s="94"/>
      <c r="FD302" s="94"/>
      <c r="FE302" s="94"/>
      <c r="FF302" s="94"/>
      <c r="FG302" s="94"/>
      <c r="FH302" s="94"/>
      <c r="FI302" s="94"/>
      <c r="FJ302" s="94"/>
      <c r="FK302" s="94"/>
      <c r="FL302" s="94"/>
      <c r="FM302" s="94"/>
      <c r="FN302" s="94"/>
      <c r="FO302" s="94"/>
      <c r="FP302" s="94"/>
      <c r="FQ302" s="94"/>
      <c r="FR302" s="94"/>
      <c r="FS302" s="94"/>
      <c r="FT302" s="94"/>
      <c r="FU302" s="94"/>
      <c r="FV302" s="94"/>
      <c r="FW302" s="94"/>
      <c r="FX302" s="94"/>
      <c r="FY302" s="94"/>
      <c r="FZ302" s="94"/>
      <c r="GA302" s="94"/>
      <c r="GB302" s="94"/>
      <c r="GC302" s="94"/>
      <c r="GD302" s="94"/>
      <c r="GE302" s="94"/>
      <c r="GF302" s="94"/>
      <c r="GG302" s="94"/>
      <c r="GH302" s="94"/>
      <c r="GI302" s="94"/>
      <c r="GJ302" s="94"/>
      <c r="GK302" s="94"/>
      <c r="GL302" s="94"/>
      <c r="GM302" s="94"/>
      <c r="GN302" s="94"/>
      <c r="GO302" s="94"/>
      <c r="GP302" s="94"/>
      <c r="GQ302" s="94"/>
      <c r="GR302" s="94"/>
      <c r="GS302" s="94"/>
      <c r="GT302" s="94"/>
      <c r="GU302" s="94"/>
      <c r="GV302" s="94"/>
      <c r="GW302" s="94"/>
      <c r="GX302" s="94"/>
      <c r="GY302" s="94"/>
      <c r="GZ302" s="94"/>
      <c r="HA302" s="94"/>
      <c r="HB302" s="94"/>
      <c r="HC302" s="94"/>
      <c r="HD302" s="94"/>
      <c r="HE302" s="94"/>
      <c r="HF302" s="94"/>
      <c r="HG302" s="94"/>
      <c r="HH302" s="94"/>
      <c r="HI302" s="94"/>
      <c r="HJ302" s="94"/>
      <c r="HK302" s="94"/>
      <c r="HL302" s="94"/>
      <c r="HM302" s="94"/>
      <c r="HN302" s="94"/>
      <c r="HO302" s="94"/>
      <c r="HP302" s="94"/>
      <c r="HQ302" s="94"/>
      <c r="HR302" s="94"/>
      <c r="HS302" s="94"/>
      <c r="HT302" s="94"/>
      <c r="HU302" s="94"/>
      <c r="HV302" s="94"/>
      <c r="HW302" s="94"/>
      <c r="HX302" s="94"/>
      <c r="HY302" s="94"/>
      <c r="HZ302" s="94"/>
      <c r="IA302" s="94"/>
    </row>
    <row r="303" spans="1:235" s="199" customFormat="1" ht="18" customHeight="1" x14ac:dyDescent="0.25">
      <c r="A303" s="181"/>
      <c r="B303" s="275" t="s">
        <v>252</v>
      </c>
      <c r="C303" s="275"/>
      <c r="D303" s="275"/>
      <c r="E303" s="275"/>
      <c r="F303" s="275"/>
      <c r="G303" s="275"/>
      <c r="H303" s="275"/>
      <c r="I303" s="275"/>
      <c r="J303" s="275"/>
      <c r="K303" s="275"/>
      <c r="L303" s="275"/>
      <c r="M303" s="275"/>
      <c r="N303" s="179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  <c r="AB303" s="180"/>
      <c r="AC303" s="180"/>
      <c r="AD303" s="180"/>
      <c r="AE303" s="180"/>
      <c r="AF303" s="180"/>
      <c r="AG303" s="180"/>
      <c r="AH303" s="180"/>
      <c r="AI303" s="180"/>
      <c r="AJ303" s="180"/>
      <c r="AK303" s="180"/>
      <c r="AL303" s="180"/>
      <c r="AM303" s="180"/>
      <c r="AN303" s="180"/>
      <c r="AO303" s="180"/>
      <c r="AP303" s="180"/>
      <c r="AQ303" s="180"/>
      <c r="AR303" s="180"/>
      <c r="AS303" s="180"/>
      <c r="AT303" s="180"/>
      <c r="AU303" s="180"/>
      <c r="AV303" s="180"/>
      <c r="AW303" s="180"/>
      <c r="AX303" s="180"/>
      <c r="AY303" s="180"/>
      <c r="AZ303" s="180"/>
      <c r="BA303" s="180"/>
      <c r="BB303" s="180"/>
      <c r="BC303" s="180"/>
      <c r="BD303" s="180"/>
      <c r="BE303" s="180"/>
      <c r="BF303" s="180"/>
      <c r="BG303" s="180"/>
      <c r="BH303" s="180"/>
      <c r="BI303" s="180"/>
      <c r="BJ303" s="180"/>
      <c r="BK303" s="180"/>
      <c r="BL303" s="180"/>
      <c r="BM303" s="180"/>
      <c r="BN303" s="180"/>
      <c r="BO303" s="180"/>
      <c r="BP303" s="180"/>
      <c r="BQ303" s="180"/>
      <c r="BR303" s="180"/>
      <c r="BS303" s="180"/>
      <c r="BT303" s="180"/>
      <c r="BU303" s="180"/>
      <c r="BV303" s="180"/>
      <c r="BW303" s="180"/>
      <c r="BX303" s="180"/>
      <c r="BY303" s="180"/>
      <c r="BZ303" s="180"/>
      <c r="CA303" s="180"/>
      <c r="CB303" s="180"/>
      <c r="CC303" s="180"/>
      <c r="CD303" s="180"/>
      <c r="CE303" s="180"/>
      <c r="CF303" s="180"/>
      <c r="CG303" s="180"/>
      <c r="CH303" s="180"/>
      <c r="CI303" s="180"/>
      <c r="CJ303" s="180"/>
      <c r="CK303" s="180"/>
      <c r="CL303" s="180"/>
      <c r="CM303" s="180"/>
      <c r="CN303" s="180"/>
      <c r="CO303" s="180"/>
      <c r="CP303" s="180"/>
      <c r="CQ303" s="180"/>
      <c r="CR303" s="180"/>
      <c r="CS303" s="180"/>
      <c r="CT303" s="180"/>
      <c r="CU303" s="180"/>
      <c r="CV303" s="180"/>
      <c r="CW303" s="180"/>
      <c r="CX303" s="180"/>
      <c r="CY303" s="180"/>
      <c r="CZ303" s="180"/>
      <c r="DA303" s="180"/>
      <c r="DB303" s="180"/>
      <c r="DC303" s="180"/>
      <c r="DD303" s="180"/>
      <c r="DE303" s="180"/>
      <c r="DF303" s="180"/>
      <c r="DG303" s="180"/>
      <c r="DH303" s="180"/>
      <c r="DI303" s="180"/>
      <c r="DJ303" s="180"/>
      <c r="DK303" s="180"/>
      <c r="DL303" s="180"/>
      <c r="DM303" s="180"/>
      <c r="DN303" s="180"/>
      <c r="DO303" s="180"/>
      <c r="DP303" s="180"/>
      <c r="DQ303" s="180"/>
      <c r="DR303" s="180"/>
      <c r="DS303" s="180"/>
      <c r="DT303" s="180"/>
      <c r="DU303" s="180"/>
      <c r="DV303" s="180"/>
      <c r="DW303" s="180"/>
      <c r="DX303" s="180"/>
      <c r="DY303" s="180"/>
      <c r="DZ303" s="180"/>
      <c r="EA303" s="180"/>
      <c r="EB303" s="180"/>
      <c r="EC303" s="180"/>
      <c r="ED303" s="180"/>
      <c r="EE303" s="180"/>
      <c r="EF303" s="180"/>
      <c r="EG303" s="180"/>
      <c r="EH303" s="180"/>
      <c r="EI303" s="180"/>
      <c r="EJ303" s="180"/>
      <c r="EK303" s="180"/>
      <c r="EL303" s="180"/>
      <c r="EM303" s="180"/>
      <c r="EN303" s="180"/>
      <c r="EO303" s="180"/>
      <c r="EP303" s="180"/>
      <c r="EQ303" s="180"/>
      <c r="ER303" s="180"/>
      <c r="ES303" s="180"/>
      <c r="ET303" s="180"/>
      <c r="EU303" s="180"/>
      <c r="EV303" s="180"/>
      <c r="EW303" s="180"/>
      <c r="EX303" s="180"/>
      <c r="EY303" s="180"/>
      <c r="EZ303" s="180"/>
      <c r="FA303" s="180"/>
      <c r="FB303" s="180"/>
      <c r="FC303" s="180"/>
      <c r="FD303" s="180"/>
      <c r="FE303" s="180"/>
      <c r="FF303" s="180"/>
      <c r="FG303" s="180"/>
      <c r="FH303" s="180"/>
      <c r="FI303" s="180"/>
      <c r="FJ303" s="180"/>
      <c r="FK303" s="180"/>
      <c r="FL303" s="180"/>
      <c r="FM303" s="180"/>
      <c r="FN303" s="180"/>
      <c r="FO303" s="180"/>
      <c r="FP303" s="180"/>
      <c r="FQ303" s="180"/>
      <c r="FR303" s="180"/>
      <c r="FS303" s="180"/>
      <c r="FT303" s="180"/>
      <c r="FU303" s="180"/>
      <c r="FV303" s="180"/>
      <c r="FW303" s="180"/>
      <c r="FX303" s="180"/>
      <c r="FY303" s="180"/>
      <c r="FZ303" s="180"/>
      <c r="GA303" s="180"/>
      <c r="GB303" s="180"/>
      <c r="GC303" s="180"/>
      <c r="GD303" s="180"/>
      <c r="GE303" s="180"/>
      <c r="GF303" s="180"/>
      <c r="GG303" s="180"/>
      <c r="GH303" s="180"/>
      <c r="GI303" s="180"/>
      <c r="GJ303" s="180"/>
      <c r="GK303" s="180"/>
      <c r="GL303" s="180"/>
      <c r="GM303" s="180"/>
      <c r="GN303" s="180"/>
      <c r="GO303" s="180"/>
      <c r="GP303" s="180"/>
      <c r="GQ303" s="180"/>
      <c r="GR303" s="180"/>
      <c r="GS303" s="180"/>
      <c r="GT303" s="180"/>
      <c r="GU303" s="180"/>
      <c r="GV303" s="180"/>
      <c r="GW303" s="180"/>
      <c r="GX303" s="180"/>
      <c r="GY303" s="180"/>
      <c r="GZ303" s="180"/>
      <c r="HA303" s="180"/>
      <c r="HB303" s="180"/>
      <c r="HC303" s="180"/>
      <c r="HD303" s="180"/>
      <c r="HE303" s="180"/>
      <c r="HF303" s="180"/>
      <c r="HG303" s="180"/>
      <c r="HH303" s="180"/>
      <c r="HI303" s="180"/>
      <c r="HJ303" s="180"/>
      <c r="HK303" s="180"/>
      <c r="HL303" s="180"/>
      <c r="HM303" s="180"/>
      <c r="HN303" s="180"/>
      <c r="HO303" s="180"/>
      <c r="HP303" s="180"/>
      <c r="HQ303" s="180"/>
      <c r="HR303" s="180"/>
      <c r="HS303" s="180"/>
      <c r="HT303" s="180"/>
      <c r="HU303" s="180"/>
      <c r="HV303" s="180"/>
      <c r="HW303" s="180"/>
      <c r="HX303" s="180"/>
      <c r="HY303" s="180"/>
      <c r="HZ303" s="180"/>
      <c r="IA303" s="180"/>
    </row>
    <row r="304" spans="1:235" s="199" customFormat="1" ht="18" customHeight="1" x14ac:dyDescent="0.25">
      <c r="A304" s="181"/>
      <c r="B304" s="281" t="s">
        <v>115</v>
      </c>
      <c r="C304" s="281"/>
      <c r="D304" s="281"/>
      <c r="E304" s="281"/>
      <c r="F304" s="281"/>
      <c r="G304" s="281"/>
      <c r="H304" s="281"/>
      <c r="I304" s="281"/>
      <c r="J304" s="281"/>
      <c r="K304" s="281"/>
      <c r="L304" s="281"/>
      <c r="M304" s="281"/>
      <c r="N304" s="179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  <c r="AB304" s="180"/>
      <c r="AC304" s="180"/>
      <c r="AD304" s="180"/>
      <c r="AE304" s="180"/>
      <c r="AF304" s="180"/>
      <c r="AG304" s="180"/>
      <c r="AH304" s="180"/>
      <c r="AI304" s="180"/>
      <c r="AJ304" s="180"/>
      <c r="AK304" s="180"/>
      <c r="AL304" s="180"/>
      <c r="AM304" s="180"/>
      <c r="AN304" s="180"/>
      <c r="AO304" s="180"/>
      <c r="AP304" s="180"/>
      <c r="AQ304" s="180"/>
      <c r="AR304" s="180"/>
      <c r="AS304" s="180"/>
      <c r="AT304" s="180"/>
      <c r="AU304" s="180"/>
      <c r="AV304" s="180"/>
      <c r="AW304" s="180"/>
      <c r="AX304" s="180"/>
      <c r="AY304" s="180"/>
      <c r="AZ304" s="180"/>
      <c r="BA304" s="180"/>
      <c r="BB304" s="180"/>
      <c r="BC304" s="180"/>
      <c r="BD304" s="180"/>
      <c r="BE304" s="180"/>
      <c r="BF304" s="180"/>
      <c r="BG304" s="180"/>
      <c r="BH304" s="180"/>
      <c r="BI304" s="180"/>
      <c r="BJ304" s="180"/>
      <c r="BK304" s="180"/>
      <c r="BL304" s="180"/>
      <c r="BM304" s="180"/>
      <c r="BN304" s="180"/>
      <c r="BO304" s="180"/>
      <c r="BP304" s="180"/>
      <c r="BQ304" s="180"/>
      <c r="BR304" s="180"/>
      <c r="BS304" s="180"/>
      <c r="BT304" s="180"/>
      <c r="BU304" s="180"/>
      <c r="BV304" s="180"/>
      <c r="BW304" s="180"/>
      <c r="BX304" s="180"/>
      <c r="BY304" s="180"/>
      <c r="BZ304" s="180"/>
      <c r="CA304" s="180"/>
      <c r="CB304" s="180"/>
      <c r="CC304" s="180"/>
      <c r="CD304" s="180"/>
      <c r="CE304" s="180"/>
      <c r="CF304" s="180"/>
      <c r="CG304" s="180"/>
      <c r="CH304" s="180"/>
      <c r="CI304" s="180"/>
      <c r="CJ304" s="180"/>
      <c r="CK304" s="180"/>
      <c r="CL304" s="180"/>
      <c r="CM304" s="180"/>
      <c r="CN304" s="180"/>
      <c r="CO304" s="180"/>
      <c r="CP304" s="180"/>
      <c r="CQ304" s="180"/>
      <c r="CR304" s="180"/>
      <c r="CS304" s="180"/>
      <c r="CT304" s="180"/>
      <c r="CU304" s="180"/>
      <c r="CV304" s="180"/>
      <c r="CW304" s="180"/>
      <c r="CX304" s="180"/>
      <c r="CY304" s="180"/>
      <c r="CZ304" s="180"/>
      <c r="DA304" s="180"/>
      <c r="DB304" s="180"/>
      <c r="DC304" s="180"/>
      <c r="DD304" s="180"/>
      <c r="DE304" s="180"/>
      <c r="DF304" s="180"/>
      <c r="DG304" s="180"/>
      <c r="DH304" s="180"/>
      <c r="DI304" s="180"/>
      <c r="DJ304" s="180"/>
      <c r="DK304" s="180"/>
      <c r="DL304" s="180"/>
      <c r="DM304" s="180"/>
      <c r="DN304" s="180"/>
      <c r="DO304" s="180"/>
      <c r="DP304" s="180"/>
      <c r="DQ304" s="180"/>
      <c r="DR304" s="180"/>
      <c r="DS304" s="180"/>
      <c r="DT304" s="180"/>
      <c r="DU304" s="180"/>
      <c r="DV304" s="180"/>
      <c r="DW304" s="180"/>
      <c r="DX304" s="180"/>
      <c r="DY304" s="180"/>
      <c r="DZ304" s="180"/>
      <c r="EA304" s="180"/>
      <c r="EB304" s="180"/>
      <c r="EC304" s="180"/>
      <c r="ED304" s="180"/>
      <c r="EE304" s="180"/>
      <c r="EF304" s="180"/>
      <c r="EG304" s="180"/>
      <c r="EH304" s="180"/>
      <c r="EI304" s="180"/>
      <c r="EJ304" s="180"/>
      <c r="EK304" s="180"/>
      <c r="EL304" s="180"/>
      <c r="EM304" s="180"/>
      <c r="EN304" s="180"/>
      <c r="EO304" s="180"/>
      <c r="EP304" s="180"/>
      <c r="EQ304" s="180"/>
      <c r="ER304" s="180"/>
      <c r="ES304" s="180"/>
      <c r="ET304" s="180"/>
      <c r="EU304" s="180"/>
      <c r="EV304" s="180"/>
      <c r="EW304" s="180"/>
      <c r="EX304" s="180"/>
      <c r="EY304" s="180"/>
      <c r="EZ304" s="180"/>
      <c r="FA304" s="180"/>
      <c r="FB304" s="180"/>
      <c r="FC304" s="180"/>
      <c r="FD304" s="180"/>
      <c r="FE304" s="180"/>
      <c r="FF304" s="180"/>
      <c r="FG304" s="180"/>
      <c r="FH304" s="180"/>
      <c r="FI304" s="180"/>
      <c r="FJ304" s="180"/>
      <c r="FK304" s="180"/>
      <c r="FL304" s="180"/>
      <c r="FM304" s="180"/>
      <c r="FN304" s="180"/>
      <c r="FO304" s="180"/>
      <c r="FP304" s="180"/>
      <c r="FQ304" s="180"/>
      <c r="FR304" s="180"/>
      <c r="FS304" s="180"/>
      <c r="FT304" s="180"/>
      <c r="FU304" s="180"/>
      <c r="FV304" s="180"/>
      <c r="FW304" s="180"/>
      <c r="FX304" s="180"/>
      <c r="FY304" s="180"/>
      <c r="FZ304" s="180"/>
      <c r="GA304" s="180"/>
      <c r="GB304" s="180"/>
      <c r="GC304" s="180"/>
      <c r="GD304" s="180"/>
      <c r="GE304" s="180"/>
      <c r="GF304" s="180"/>
      <c r="GG304" s="180"/>
      <c r="GH304" s="180"/>
      <c r="GI304" s="180"/>
      <c r="GJ304" s="180"/>
      <c r="GK304" s="180"/>
      <c r="GL304" s="180"/>
      <c r="GM304" s="180"/>
      <c r="GN304" s="180"/>
      <c r="GO304" s="180"/>
      <c r="GP304" s="180"/>
      <c r="GQ304" s="180"/>
      <c r="GR304" s="180"/>
      <c r="GS304" s="180"/>
      <c r="GT304" s="180"/>
      <c r="GU304" s="180"/>
      <c r="GV304" s="180"/>
      <c r="GW304" s="180"/>
      <c r="GX304" s="180"/>
      <c r="GY304" s="180"/>
      <c r="GZ304" s="180"/>
      <c r="HA304" s="180"/>
      <c r="HB304" s="180"/>
      <c r="HC304" s="180"/>
      <c r="HD304" s="180"/>
      <c r="HE304" s="180"/>
      <c r="HF304" s="180"/>
      <c r="HG304" s="180"/>
      <c r="HH304" s="180"/>
      <c r="HI304" s="180"/>
      <c r="HJ304" s="180"/>
      <c r="HK304" s="180"/>
      <c r="HL304" s="180"/>
      <c r="HM304" s="180"/>
      <c r="HN304" s="180"/>
      <c r="HO304" s="180"/>
      <c r="HP304" s="180"/>
      <c r="HQ304" s="180"/>
      <c r="HR304" s="180"/>
      <c r="HS304" s="180"/>
      <c r="HT304" s="180"/>
      <c r="HU304" s="180"/>
      <c r="HV304" s="180"/>
      <c r="HW304" s="180"/>
      <c r="HX304" s="180"/>
      <c r="HY304" s="180"/>
      <c r="HZ304" s="180"/>
      <c r="IA304" s="180"/>
    </row>
    <row r="305" spans="1:235" s="200" customFormat="1" ht="12.75" customHeight="1" x14ac:dyDescent="0.25">
      <c r="A305" s="248" t="s">
        <v>253</v>
      </c>
      <c r="B305" s="249"/>
      <c r="C305" s="250" t="s">
        <v>176</v>
      </c>
      <c r="D305" s="250"/>
      <c r="E305" s="250"/>
      <c r="F305" s="251">
        <v>0</v>
      </c>
      <c r="G305" s="252"/>
      <c r="H305" s="251">
        <v>0</v>
      </c>
      <c r="I305" s="252"/>
      <c r="J305" s="253">
        <v>0</v>
      </c>
      <c r="K305" s="254"/>
      <c r="L305" s="255" t="e">
        <f t="shared" ref="L305:L319" si="66">J305/F305</f>
        <v>#DIV/0!</v>
      </c>
      <c r="M305" s="256"/>
      <c r="N305" s="187"/>
      <c r="O305" s="186"/>
      <c r="P305" s="186"/>
      <c r="Q305" s="186"/>
      <c r="R305" s="186"/>
      <c r="S305" s="186"/>
      <c r="T305" s="186"/>
      <c r="U305" s="186"/>
      <c r="V305" s="186"/>
      <c r="W305" s="186"/>
      <c r="X305" s="186"/>
      <c r="Y305" s="186"/>
      <c r="Z305" s="186"/>
      <c r="AA305" s="186"/>
      <c r="AB305" s="186"/>
      <c r="AC305" s="186"/>
      <c r="AD305" s="186"/>
      <c r="AE305" s="186"/>
      <c r="AF305" s="186"/>
      <c r="AG305" s="186"/>
      <c r="AH305" s="186"/>
      <c r="AI305" s="186"/>
      <c r="AJ305" s="186"/>
      <c r="AK305" s="186"/>
      <c r="AL305" s="186"/>
      <c r="AM305" s="186"/>
      <c r="AN305" s="186"/>
      <c r="AO305" s="186"/>
      <c r="AP305" s="186"/>
      <c r="AQ305" s="186"/>
      <c r="AR305" s="186"/>
      <c r="AS305" s="186"/>
      <c r="AT305" s="186"/>
      <c r="AU305" s="186"/>
      <c r="AV305" s="186"/>
      <c r="AW305" s="186"/>
      <c r="AX305" s="186"/>
      <c r="AY305" s="186"/>
      <c r="AZ305" s="186"/>
      <c r="BA305" s="186"/>
      <c r="BB305" s="186"/>
      <c r="BC305" s="186"/>
      <c r="BD305" s="186"/>
      <c r="BE305" s="186"/>
      <c r="BF305" s="186"/>
      <c r="BG305" s="186"/>
      <c r="BH305" s="186"/>
      <c r="BI305" s="186"/>
      <c r="BJ305" s="186"/>
      <c r="BK305" s="186"/>
      <c r="BL305" s="186"/>
      <c r="BM305" s="186"/>
      <c r="BN305" s="186"/>
      <c r="BO305" s="186"/>
      <c r="BP305" s="186"/>
      <c r="BQ305" s="186"/>
      <c r="BR305" s="186"/>
      <c r="BS305" s="186"/>
      <c r="BT305" s="186"/>
      <c r="BU305" s="186"/>
      <c r="BV305" s="186"/>
      <c r="BW305" s="186"/>
      <c r="BX305" s="186"/>
      <c r="BY305" s="186"/>
      <c r="BZ305" s="186"/>
      <c r="CA305" s="186"/>
      <c r="CB305" s="186"/>
      <c r="CC305" s="186"/>
      <c r="CD305" s="186"/>
      <c r="CE305" s="186"/>
      <c r="CF305" s="186"/>
      <c r="CG305" s="186"/>
      <c r="CH305" s="186"/>
      <c r="CI305" s="186"/>
      <c r="CJ305" s="186"/>
      <c r="CK305" s="186"/>
      <c r="CL305" s="186"/>
      <c r="CM305" s="186"/>
      <c r="CN305" s="186"/>
      <c r="CO305" s="186"/>
      <c r="CP305" s="186"/>
      <c r="CQ305" s="186"/>
      <c r="CR305" s="186"/>
      <c r="CS305" s="186"/>
      <c r="CT305" s="186"/>
      <c r="CU305" s="186"/>
      <c r="CV305" s="186"/>
      <c r="CW305" s="186"/>
      <c r="CX305" s="186"/>
      <c r="CY305" s="186"/>
      <c r="CZ305" s="186"/>
      <c r="DA305" s="186"/>
      <c r="DB305" s="186"/>
      <c r="DC305" s="186"/>
      <c r="DD305" s="186"/>
      <c r="DE305" s="186"/>
      <c r="DF305" s="186"/>
      <c r="DG305" s="186"/>
      <c r="DH305" s="186"/>
      <c r="DI305" s="186"/>
      <c r="DJ305" s="186"/>
      <c r="DK305" s="186"/>
      <c r="DL305" s="186"/>
      <c r="DM305" s="186"/>
      <c r="DN305" s="186"/>
      <c r="DO305" s="186"/>
      <c r="DP305" s="186"/>
      <c r="DQ305" s="186"/>
      <c r="DR305" s="186"/>
      <c r="DS305" s="186"/>
      <c r="DT305" s="186"/>
      <c r="DU305" s="186"/>
      <c r="DV305" s="186"/>
      <c r="DW305" s="186"/>
      <c r="DX305" s="186"/>
      <c r="DY305" s="186"/>
      <c r="DZ305" s="186"/>
      <c r="EA305" s="186"/>
      <c r="EB305" s="186"/>
      <c r="EC305" s="186"/>
      <c r="ED305" s="186"/>
      <c r="EE305" s="186"/>
      <c r="EF305" s="186"/>
      <c r="EG305" s="186"/>
      <c r="EH305" s="186"/>
      <c r="EI305" s="186"/>
      <c r="EJ305" s="186"/>
      <c r="EK305" s="186"/>
      <c r="EL305" s="186"/>
      <c r="EM305" s="186"/>
      <c r="EN305" s="186"/>
      <c r="EO305" s="186"/>
      <c r="EP305" s="186"/>
      <c r="EQ305" s="186"/>
      <c r="ER305" s="186"/>
      <c r="ES305" s="186"/>
      <c r="ET305" s="186"/>
      <c r="EU305" s="186"/>
      <c r="EV305" s="186"/>
      <c r="EW305" s="186"/>
      <c r="EX305" s="186"/>
      <c r="EY305" s="186"/>
      <c r="EZ305" s="186"/>
      <c r="FA305" s="186"/>
      <c r="FB305" s="186"/>
      <c r="FC305" s="186"/>
      <c r="FD305" s="186"/>
      <c r="FE305" s="186"/>
      <c r="FF305" s="186"/>
      <c r="FG305" s="186"/>
      <c r="FH305" s="186"/>
      <c r="FI305" s="186"/>
      <c r="FJ305" s="186"/>
      <c r="FK305" s="186"/>
      <c r="FL305" s="186"/>
      <c r="FM305" s="186"/>
      <c r="FN305" s="186"/>
      <c r="FO305" s="186"/>
      <c r="FP305" s="186"/>
      <c r="FQ305" s="186"/>
      <c r="FR305" s="186"/>
      <c r="FS305" s="186"/>
      <c r="FT305" s="186"/>
      <c r="FU305" s="186"/>
      <c r="FV305" s="186"/>
      <c r="FW305" s="186"/>
      <c r="FX305" s="186"/>
      <c r="FY305" s="186"/>
      <c r="FZ305" s="186"/>
      <c r="GA305" s="186"/>
      <c r="GB305" s="186"/>
      <c r="GC305" s="186"/>
      <c r="GD305" s="186"/>
      <c r="GE305" s="186"/>
      <c r="GF305" s="186"/>
      <c r="GG305" s="186"/>
      <c r="GH305" s="186"/>
      <c r="GI305" s="186"/>
      <c r="GJ305" s="186"/>
      <c r="GK305" s="186"/>
      <c r="GL305" s="186"/>
      <c r="GM305" s="186"/>
      <c r="GN305" s="186"/>
      <c r="GO305" s="186"/>
      <c r="GP305" s="186"/>
      <c r="GQ305" s="186"/>
      <c r="GR305" s="186"/>
      <c r="GS305" s="186"/>
      <c r="GT305" s="186"/>
      <c r="GU305" s="186"/>
      <c r="GV305" s="186"/>
      <c r="GW305" s="186"/>
      <c r="GX305" s="186"/>
      <c r="GY305" s="186"/>
      <c r="GZ305" s="186"/>
      <c r="HA305" s="186"/>
      <c r="HB305" s="186"/>
      <c r="HC305" s="186"/>
      <c r="HD305" s="186"/>
      <c r="HE305" s="186"/>
      <c r="HF305" s="186"/>
      <c r="HG305" s="186"/>
      <c r="HH305" s="186"/>
      <c r="HI305" s="186"/>
      <c r="HJ305" s="186"/>
      <c r="HK305" s="186"/>
      <c r="HL305" s="186"/>
      <c r="HM305" s="186"/>
      <c r="HN305" s="186"/>
      <c r="HO305" s="186"/>
      <c r="HP305" s="186"/>
      <c r="HQ305" s="186"/>
      <c r="HR305" s="186"/>
      <c r="HS305" s="186"/>
      <c r="HT305" s="186"/>
      <c r="HU305" s="186"/>
      <c r="HV305" s="186"/>
      <c r="HW305" s="186"/>
      <c r="HX305" s="186"/>
      <c r="HY305" s="186"/>
      <c r="HZ305" s="186"/>
      <c r="IA305" s="186"/>
    </row>
    <row r="306" spans="1:235" s="200" customFormat="1" ht="12.75" x14ac:dyDescent="0.25">
      <c r="A306" s="248" t="s">
        <v>254</v>
      </c>
      <c r="B306" s="249"/>
      <c r="C306" s="250" t="s">
        <v>177</v>
      </c>
      <c r="D306" s="250"/>
      <c r="E306" s="250"/>
      <c r="F306" s="251">
        <v>0</v>
      </c>
      <c r="G306" s="252"/>
      <c r="H306" s="251">
        <v>0</v>
      </c>
      <c r="I306" s="252"/>
      <c r="J306" s="253">
        <v>0</v>
      </c>
      <c r="K306" s="254"/>
      <c r="L306" s="255" t="e">
        <f t="shared" si="66"/>
        <v>#DIV/0!</v>
      </c>
      <c r="M306" s="256"/>
      <c r="N306" s="187"/>
      <c r="O306" s="186"/>
      <c r="P306" s="186"/>
      <c r="Q306" s="186"/>
      <c r="R306" s="186"/>
      <c r="S306" s="186"/>
      <c r="T306" s="186"/>
      <c r="U306" s="186"/>
      <c r="V306" s="186"/>
      <c r="W306" s="186"/>
      <c r="X306" s="186"/>
      <c r="Y306" s="186"/>
      <c r="Z306" s="186"/>
      <c r="AA306" s="186"/>
      <c r="AB306" s="186"/>
      <c r="AC306" s="186"/>
      <c r="AD306" s="186"/>
      <c r="AE306" s="186"/>
      <c r="AF306" s="186"/>
      <c r="AG306" s="186"/>
      <c r="AH306" s="186"/>
      <c r="AI306" s="186"/>
      <c r="AJ306" s="186"/>
      <c r="AK306" s="186"/>
      <c r="AL306" s="186"/>
      <c r="AM306" s="186"/>
      <c r="AN306" s="186"/>
      <c r="AO306" s="186"/>
      <c r="AP306" s="186"/>
      <c r="AQ306" s="186"/>
      <c r="AR306" s="186"/>
      <c r="AS306" s="186"/>
      <c r="AT306" s="186"/>
      <c r="AU306" s="186"/>
      <c r="AV306" s="186"/>
      <c r="AW306" s="186"/>
      <c r="AX306" s="186"/>
      <c r="AY306" s="186"/>
      <c r="AZ306" s="186"/>
      <c r="BA306" s="186"/>
      <c r="BB306" s="186"/>
      <c r="BC306" s="186"/>
      <c r="BD306" s="186"/>
      <c r="BE306" s="186"/>
      <c r="BF306" s="186"/>
      <c r="BG306" s="186"/>
      <c r="BH306" s="186"/>
      <c r="BI306" s="186"/>
      <c r="BJ306" s="186"/>
      <c r="BK306" s="186"/>
      <c r="BL306" s="186"/>
      <c r="BM306" s="186"/>
      <c r="BN306" s="186"/>
      <c r="BO306" s="186"/>
      <c r="BP306" s="186"/>
      <c r="BQ306" s="186"/>
      <c r="BR306" s="186"/>
      <c r="BS306" s="186"/>
      <c r="BT306" s="186"/>
      <c r="BU306" s="186"/>
      <c r="BV306" s="186"/>
      <c r="BW306" s="186"/>
      <c r="BX306" s="186"/>
      <c r="BY306" s="186"/>
      <c r="BZ306" s="186"/>
      <c r="CA306" s="186"/>
      <c r="CB306" s="186"/>
      <c r="CC306" s="186"/>
      <c r="CD306" s="186"/>
      <c r="CE306" s="186"/>
      <c r="CF306" s="186"/>
      <c r="CG306" s="186"/>
      <c r="CH306" s="186"/>
      <c r="CI306" s="186"/>
      <c r="CJ306" s="186"/>
      <c r="CK306" s="186"/>
      <c r="CL306" s="186"/>
      <c r="CM306" s="186"/>
      <c r="CN306" s="186"/>
      <c r="CO306" s="186"/>
      <c r="CP306" s="186"/>
      <c r="CQ306" s="186"/>
      <c r="CR306" s="186"/>
      <c r="CS306" s="186"/>
      <c r="CT306" s="186"/>
      <c r="CU306" s="186"/>
      <c r="CV306" s="186"/>
      <c r="CW306" s="186"/>
      <c r="CX306" s="186"/>
      <c r="CY306" s="186"/>
      <c r="CZ306" s="186"/>
      <c r="DA306" s="186"/>
      <c r="DB306" s="186"/>
      <c r="DC306" s="186"/>
      <c r="DD306" s="186"/>
      <c r="DE306" s="186"/>
      <c r="DF306" s="186"/>
      <c r="DG306" s="186"/>
      <c r="DH306" s="186"/>
      <c r="DI306" s="186"/>
      <c r="DJ306" s="186"/>
      <c r="DK306" s="186"/>
      <c r="DL306" s="186"/>
      <c r="DM306" s="186"/>
      <c r="DN306" s="186"/>
      <c r="DO306" s="186"/>
      <c r="DP306" s="186"/>
      <c r="DQ306" s="186"/>
      <c r="DR306" s="186"/>
      <c r="DS306" s="186"/>
      <c r="DT306" s="186"/>
      <c r="DU306" s="186"/>
      <c r="DV306" s="186"/>
      <c r="DW306" s="186"/>
      <c r="DX306" s="186"/>
      <c r="DY306" s="186"/>
      <c r="DZ306" s="186"/>
      <c r="EA306" s="186"/>
      <c r="EB306" s="186"/>
      <c r="EC306" s="186"/>
      <c r="ED306" s="186"/>
      <c r="EE306" s="186"/>
      <c r="EF306" s="186"/>
      <c r="EG306" s="186"/>
      <c r="EH306" s="186"/>
      <c r="EI306" s="186"/>
      <c r="EJ306" s="186"/>
      <c r="EK306" s="186"/>
      <c r="EL306" s="186"/>
      <c r="EM306" s="186"/>
      <c r="EN306" s="186"/>
      <c r="EO306" s="186"/>
      <c r="EP306" s="186"/>
      <c r="EQ306" s="186"/>
      <c r="ER306" s="186"/>
      <c r="ES306" s="186"/>
      <c r="ET306" s="186"/>
      <c r="EU306" s="186"/>
      <c r="EV306" s="186"/>
      <c r="EW306" s="186"/>
      <c r="EX306" s="186"/>
      <c r="EY306" s="186"/>
      <c r="EZ306" s="186"/>
      <c r="FA306" s="186"/>
      <c r="FB306" s="186"/>
      <c r="FC306" s="186"/>
      <c r="FD306" s="186"/>
      <c r="FE306" s="186"/>
      <c r="FF306" s="186"/>
      <c r="FG306" s="186"/>
      <c r="FH306" s="186"/>
      <c r="FI306" s="186"/>
      <c r="FJ306" s="186"/>
      <c r="FK306" s="186"/>
      <c r="FL306" s="186"/>
      <c r="FM306" s="186"/>
      <c r="FN306" s="186"/>
      <c r="FO306" s="186"/>
      <c r="FP306" s="186"/>
      <c r="FQ306" s="186"/>
      <c r="FR306" s="186"/>
      <c r="FS306" s="186"/>
      <c r="FT306" s="186"/>
      <c r="FU306" s="186"/>
      <c r="FV306" s="186"/>
      <c r="FW306" s="186"/>
      <c r="FX306" s="186"/>
      <c r="FY306" s="186"/>
      <c r="FZ306" s="186"/>
      <c r="GA306" s="186"/>
      <c r="GB306" s="186"/>
      <c r="GC306" s="186"/>
      <c r="GD306" s="186"/>
      <c r="GE306" s="186"/>
      <c r="GF306" s="186"/>
      <c r="GG306" s="186"/>
      <c r="GH306" s="186"/>
      <c r="GI306" s="186"/>
      <c r="GJ306" s="186"/>
      <c r="GK306" s="186"/>
      <c r="GL306" s="186"/>
      <c r="GM306" s="186"/>
      <c r="GN306" s="186"/>
      <c r="GO306" s="186"/>
      <c r="GP306" s="186"/>
      <c r="GQ306" s="186"/>
      <c r="GR306" s="186"/>
      <c r="GS306" s="186"/>
      <c r="GT306" s="186"/>
      <c r="GU306" s="186"/>
      <c r="GV306" s="186"/>
      <c r="GW306" s="186"/>
      <c r="GX306" s="186"/>
      <c r="GY306" s="186"/>
      <c r="GZ306" s="186"/>
      <c r="HA306" s="186"/>
      <c r="HB306" s="186"/>
      <c r="HC306" s="186"/>
      <c r="HD306" s="186"/>
      <c r="HE306" s="186"/>
      <c r="HF306" s="186"/>
      <c r="HG306" s="186"/>
      <c r="HH306" s="186"/>
      <c r="HI306" s="186"/>
      <c r="HJ306" s="186"/>
      <c r="HK306" s="186"/>
      <c r="HL306" s="186"/>
      <c r="HM306" s="186"/>
      <c r="HN306" s="186"/>
      <c r="HO306" s="186"/>
      <c r="HP306" s="186"/>
      <c r="HQ306" s="186"/>
      <c r="HR306" s="186"/>
      <c r="HS306" s="186"/>
      <c r="HT306" s="186"/>
      <c r="HU306" s="186"/>
      <c r="HV306" s="186"/>
      <c r="HW306" s="186"/>
      <c r="HX306" s="186"/>
      <c r="HY306" s="186"/>
      <c r="HZ306" s="186"/>
      <c r="IA306" s="186"/>
    </row>
    <row r="307" spans="1:235" s="200" customFormat="1" ht="12.75" x14ac:dyDescent="0.25">
      <c r="A307" s="248" t="s">
        <v>255</v>
      </c>
      <c r="B307" s="249"/>
      <c r="C307" s="250" t="s">
        <v>179</v>
      </c>
      <c r="D307" s="250"/>
      <c r="E307" s="250"/>
      <c r="F307" s="251">
        <v>0</v>
      </c>
      <c r="G307" s="252"/>
      <c r="H307" s="251">
        <v>0</v>
      </c>
      <c r="I307" s="252"/>
      <c r="J307" s="253">
        <v>0</v>
      </c>
      <c r="K307" s="254"/>
      <c r="L307" s="255" t="e">
        <f t="shared" si="66"/>
        <v>#DIV/0!</v>
      </c>
      <c r="M307" s="256"/>
      <c r="N307" s="187"/>
      <c r="O307" s="186"/>
      <c r="P307" s="186"/>
      <c r="Q307" s="186"/>
      <c r="R307" s="186"/>
      <c r="S307" s="186"/>
      <c r="T307" s="186"/>
      <c r="U307" s="186"/>
      <c r="V307" s="186"/>
      <c r="W307" s="186"/>
      <c r="X307" s="186"/>
      <c r="Y307" s="186"/>
      <c r="Z307" s="186"/>
      <c r="AA307" s="186"/>
      <c r="AB307" s="186"/>
      <c r="AC307" s="186"/>
      <c r="AD307" s="186"/>
      <c r="AE307" s="186"/>
      <c r="AF307" s="186"/>
      <c r="AG307" s="186"/>
      <c r="AH307" s="186"/>
      <c r="AI307" s="186"/>
      <c r="AJ307" s="186"/>
      <c r="AK307" s="186"/>
      <c r="AL307" s="186"/>
      <c r="AM307" s="186"/>
      <c r="AN307" s="186"/>
      <c r="AO307" s="186"/>
      <c r="AP307" s="186"/>
      <c r="AQ307" s="186"/>
      <c r="AR307" s="186"/>
      <c r="AS307" s="186"/>
      <c r="AT307" s="186"/>
      <c r="AU307" s="186"/>
      <c r="AV307" s="186"/>
      <c r="AW307" s="186"/>
      <c r="AX307" s="186"/>
      <c r="AY307" s="186"/>
      <c r="AZ307" s="186"/>
      <c r="BA307" s="186"/>
      <c r="BB307" s="186"/>
      <c r="BC307" s="186"/>
      <c r="BD307" s="186"/>
      <c r="BE307" s="186"/>
      <c r="BF307" s="186"/>
      <c r="BG307" s="186"/>
      <c r="BH307" s="186"/>
      <c r="BI307" s="186"/>
      <c r="BJ307" s="186"/>
      <c r="BK307" s="186"/>
      <c r="BL307" s="186"/>
      <c r="BM307" s="186"/>
      <c r="BN307" s="186"/>
      <c r="BO307" s="186"/>
      <c r="BP307" s="186"/>
      <c r="BQ307" s="186"/>
      <c r="BR307" s="186"/>
      <c r="BS307" s="186"/>
      <c r="BT307" s="186"/>
      <c r="BU307" s="186"/>
      <c r="BV307" s="186"/>
      <c r="BW307" s="186"/>
      <c r="BX307" s="186"/>
      <c r="BY307" s="186"/>
      <c r="BZ307" s="186"/>
      <c r="CA307" s="186"/>
      <c r="CB307" s="186"/>
      <c r="CC307" s="186"/>
      <c r="CD307" s="186"/>
      <c r="CE307" s="186"/>
      <c r="CF307" s="186"/>
      <c r="CG307" s="186"/>
      <c r="CH307" s="186"/>
      <c r="CI307" s="186"/>
      <c r="CJ307" s="186"/>
      <c r="CK307" s="186"/>
      <c r="CL307" s="186"/>
      <c r="CM307" s="186"/>
      <c r="CN307" s="186"/>
      <c r="CO307" s="186"/>
      <c r="CP307" s="186"/>
      <c r="CQ307" s="186"/>
      <c r="CR307" s="186"/>
      <c r="CS307" s="186"/>
      <c r="CT307" s="186"/>
      <c r="CU307" s="186"/>
      <c r="CV307" s="186"/>
      <c r="CW307" s="186"/>
      <c r="CX307" s="186"/>
      <c r="CY307" s="186"/>
      <c r="CZ307" s="186"/>
      <c r="DA307" s="186"/>
      <c r="DB307" s="186"/>
      <c r="DC307" s="186"/>
      <c r="DD307" s="186"/>
      <c r="DE307" s="186"/>
      <c r="DF307" s="186"/>
      <c r="DG307" s="186"/>
      <c r="DH307" s="186"/>
      <c r="DI307" s="186"/>
      <c r="DJ307" s="186"/>
      <c r="DK307" s="186"/>
      <c r="DL307" s="186"/>
      <c r="DM307" s="186"/>
      <c r="DN307" s="186"/>
      <c r="DO307" s="186"/>
      <c r="DP307" s="186"/>
      <c r="DQ307" s="186"/>
      <c r="DR307" s="186"/>
      <c r="DS307" s="186"/>
      <c r="DT307" s="186"/>
      <c r="DU307" s="186"/>
      <c r="DV307" s="186"/>
      <c r="DW307" s="186"/>
      <c r="DX307" s="186"/>
      <c r="DY307" s="186"/>
      <c r="DZ307" s="186"/>
      <c r="EA307" s="186"/>
      <c r="EB307" s="186"/>
      <c r="EC307" s="186"/>
      <c r="ED307" s="186"/>
      <c r="EE307" s="186"/>
      <c r="EF307" s="186"/>
      <c r="EG307" s="186"/>
      <c r="EH307" s="186"/>
      <c r="EI307" s="186"/>
      <c r="EJ307" s="186"/>
      <c r="EK307" s="186"/>
      <c r="EL307" s="186"/>
      <c r="EM307" s="186"/>
      <c r="EN307" s="186"/>
      <c r="EO307" s="186"/>
      <c r="EP307" s="186"/>
      <c r="EQ307" s="186"/>
      <c r="ER307" s="186"/>
      <c r="ES307" s="186"/>
      <c r="ET307" s="186"/>
      <c r="EU307" s="186"/>
      <c r="EV307" s="186"/>
      <c r="EW307" s="186"/>
      <c r="EX307" s="186"/>
      <c r="EY307" s="186"/>
      <c r="EZ307" s="186"/>
      <c r="FA307" s="186"/>
      <c r="FB307" s="186"/>
      <c r="FC307" s="186"/>
      <c r="FD307" s="186"/>
      <c r="FE307" s="186"/>
      <c r="FF307" s="186"/>
      <c r="FG307" s="186"/>
      <c r="FH307" s="186"/>
      <c r="FI307" s="186"/>
      <c r="FJ307" s="186"/>
      <c r="FK307" s="186"/>
      <c r="FL307" s="186"/>
      <c r="FM307" s="186"/>
      <c r="FN307" s="186"/>
      <c r="FO307" s="186"/>
      <c r="FP307" s="186"/>
      <c r="FQ307" s="186"/>
      <c r="FR307" s="186"/>
      <c r="FS307" s="186"/>
      <c r="FT307" s="186"/>
      <c r="FU307" s="186"/>
      <c r="FV307" s="186"/>
      <c r="FW307" s="186"/>
      <c r="FX307" s="186"/>
      <c r="FY307" s="186"/>
      <c r="FZ307" s="186"/>
      <c r="GA307" s="186"/>
      <c r="GB307" s="186"/>
      <c r="GC307" s="186"/>
      <c r="GD307" s="186"/>
      <c r="GE307" s="186"/>
      <c r="GF307" s="186"/>
      <c r="GG307" s="186"/>
      <c r="GH307" s="186"/>
      <c r="GI307" s="186"/>
      <c r="GJ307" s="186"/>
      <c r="GK307" s="186"/>
      <c r="GL307" s="186"/>
      <c r="GM307" s="186"/>
      <c r="GN307" s="186"/>
      <c r="GO307" s="186"/>
      <c r="GP307" s="186"/>
      <c r="GQ307" s="186"/>
      <c r="GR307" s="186"/>
      <c r="GS307" s="186"/>
      <c r="GT307" s="186"/>
      <c r="GU307" s="186"/>
      <c r="GV307" s="186"/>
      <c r="GW307" s="186"/>
      <c r="GX307" s="186"/>
      <c r="GY307" s="186"/>
      <c r="GZ307" s="186"/>
      <c r="HA307" s="186"/>
      <c r="HB307" s="186"/>
      <c r="HC307" s="186"/>
      <c r="HD307" s="186"/>
      <c r="HE307" s="186"/>
      <c r="HF307" s="186"/>
      <c r="HG307" s="186"/>
      <c r="HH307" s="186"/>
      <c r="HI307" s="186"/>
      <c r="HJ307" s="186"/>
      <c r="HK307" s="186"/>
      <c r="HL307" s="186"/>
      <c r="HM307" s="186"/>
      <c r="HN307" s="186"/>
      <c r="HO307" s="186"/>
      <c r="HP307" s="186"/>
      <c r="HQ307" s="186"/>
      <c r="HR307" s="186"/>
      <c r="HS307" s="186"/>
      <c r="HT307" s="186"/>
      <c r="HU307" s="186"/>
      <c r="HV307" s="186"/>
      <c r="HW307" s="186"/>
      <c r="HX307" s="186"/>
      <c r="HY307" s="186"/>
      <c r="HZ307" s="186"/>
      <c r="IA307" s="186"/>
    </row>
    <row r="308" spans="1:235" s="200" customFormat="1" ht="12.75" x14ac:dyDescent="0.25">
      <c r="A308" s="248" t="s">
        <v>256</v>
      </c>
      <c r="B308" s="249"/>
      <c r="C308" s="250" t="s">
        <v>180</v>
      </c>
      <c r="D308" s="250"/>
      <c r="E308" s="250"/>
      <c r="F308" s="251">
        <v>0</v>
      </c>
      <c r="G308" s="252"/>
      <c r="H308" s="251">
        <v>0</v>
      </c>
      <c r="I308" s="252"/>
      <c r="J308" s="253">
        <v>0</v>
      </c>
      <c r="K308" s="254"/>
      <c r="L308" s="255" t="e">
        <f t="shared" si="66"/>
        <v>#DIV/0!</v>
      </c>
      <c r="M308" s="256"/>
      <c r="N308" s="187"/>
      <c r="O308" s="186"/>
      <c r="P308" s="186"/>
      <c r="Q308" s="186"/>
      <c r="R308" s="186"/>
      <c r="S308" s="186"/>
      <c r="T308" s="186"/>
      <c r="U308" s="186"/>
      <c r="V308" s="186"/>
      <c r="W308" s="186"/>
      <c r="X308" s="186"/>
      <c r="Y308" s="186"/>
      <c r="Z308" s="186"/>
      <c r="AA308" s="186"/>
      <c r="AB308" s="186"/>
      <c r="AC308" s="186"/>
      <c r="AD308" s="186"/>
      <c r="AE308" s="186"/>
      <c r="AF308" s="186"/>
      <c r="AG308" s="186"/>
      <c r="AH308" s="186"/>
      <c r="AI308" s="186"/>
      <c r="AJ308" s="186"/>
      <c r="AK308" s="186"/>
      <c r="AL308" s="186"/>
      <c r="AM308" s="186"/>
      <c r="AN308" s="186"/>
      <c r="AO308" s="186"/>
      <c r="AP308" s="186"/>
      <c r="AQ308" s="186"/>
      <c r="AR308" s="186"/>
      <c r="AS308" s="186"/>
      <c r="AT308" s="186"/>
      <c r="AU308" s="186"/>
      <c r="AV308" s="186"/>
      <c r="AW308" s="186"/>
      <c r="AX308" s="186"/>
      <c r="AY308" s="186"/>
      <c r="AZ308" s="186"/>
      <c r="BA308" s="186"/>
      <c r="BB308" s="186"/>
      <c r="BC308" s="186"/>
      <c r="BD308" s="186"/>
      <c r="BE308" s="186"/>
      <c r="BF308" s="186"/>
      <c r="BG308" s="186"/>
      <c r="BH308" s="186"/>
      <c r="BI308" s="186"/>
      <c r="BJ308" s="186"/>
      <c r="BK308" s="186"/>
      <c r="BL308" s="186"/>
      <c r="BM308" s="186"/>
      <c r="BN308" s="186"/>
      <c r="BO308" s="186"/>
      <c r="BP308" s="186"/>
      <c r="BQ308" s="186"/>
      <c r="BR308" s="186"/>
      <c r="BS308" s="186"/>
      <c r="BT308" s="186"/>
      <c r="BU308" s="186"/>
      <c r="BV308" s="186"/>
      <c r="BW308" s="186"/>
      <c r="BX308" s="186"/>
      <c r="BY308" s="186"/>
      <c r="BZ308" s="186"/>
      <c r="CA308" s="186"/>
      <c r="CB308" s="186"/>
      <c r="CC308" s="186"/>
      <c r="CD308" s="186"/>
      <c r="CE308" s="186"/>
      <c r="CF308" s="186"/>
      <c r="CG308" s="186"/>
      <c r="CH308" s="186"/>
      <c r="CI308" s="186"/>
      <c r="CJ308" s="186"/>
      <c r="CK308" s="186"/>
      <c r="CL308" s="186"/>
      <c r="CM308" s="186"/>
      <c r="CN308" s="186"/>
      <c r="CO308" s="186"/>
      <c r="CP308" s="186"/>
      <c r="CQ308" s="186"/>
      <c r="CR308" s="186"/>
      <c r="CS308" s="186"/>
      <c r="CT308" s="186"/>
      <c r="CU308" s="186"/>
      <c r="CV308" s="186"/>
      <c r="CW308" s="186"/>
      <c r="CX308" s="186"/>
      <c r="CY308" s="186"/>
      <c r="CZ308" s="186"/>
      <c r="DA308" s="186"/>
      <c r="DB308" s="186"/>
      <c r="DC308" s="186"/>
      <c r="DD308" s="186"/>
      <c r="DE308" s="186"/>
      <c r="DF308" s="186"/>
      <c r="DG308" s="186"/>
      <c r="DH308" s="186"/>
      <c r="DI308" s="186"/>
      <c r="DJ308" s="186"/>
      <c r="DK308" s="186"/>
      <c r="DL308" s="186"/>
      <c r="DM308" s="186"/>
      <c r="DN308" s="186"/>
      <c r="DO308" s="186"/>
      <c r="DP308" s="186"/>
      <c r="DQ308" s="186"/>
      <c r="DR308" s="186"/>
      <c r="DS308" s="186"/>
      <c r="DT308" s="186"/>
      <c r="DU308" s="186"/>
      <c r="DV308" s="186"/>
      <c r="DW308" s="186"/>
      <c r="DX308" s="186"/>
      <c r="DY308" s="186"/>
      <c r="DZ308" s="186"/>
      <c r="EA308" s="186"/>
      <c r="EB308" s="186"/>
      <c r="EC308" s="186"/>
      <c r="ED308" s="186"/>
      <c r="EE308" s="186"/>
      <c r="EF308" s="186"/>
      <c r="EG308" s="186"/>
      <c r="EH308" s="186"/>
      <c r="EI308" s="186"/>
      <c r="EJ308" s="186"/>
      <c r="EK308" s="186"/>
      <c r="EL308" s="186"/>
      <c r="EM308" s="186"/>
      <c r="EN308" s="186"/>
      <c r="EO308" s="186"/>
      <c r="EP308" s="186"/>
      <c r="EQ308" s="186"/>
      <c r="ER308" s="186"/>
      <c r="ES308" s="186"/>
      <c r="ET308" s="186"/>
      <c r="EU308" s="186"/>
      <c r="EV308" s="186"/>
      <c r="EW308" s="186"/>
      <c r="EX308" s="186"/>
      <c r="EY308" s="186"/>
      <c r="EZ308" s="186"/>
      <c r="FA308" s="186"/>
      <c r="FB308" s="186"/>
      <c r="FC308" s="186"/>
      <c r="FD308" s="186"/>
      <c r="FE308" s="186"/>
      <c r="FF308" s="186"/>
      <c r="FG308" s="186"/>
      <c r="FH308" s="186"/>
      <c r="FI308" s="186"/>
      <c r="FJ308" s="186"/>
      <c r="FK308" s="186"/>
      <c r="FL308" s="186"/>
      <c r="FM308" s="186"/>
      <c r="FN308" s="186"/>
      <c r="FO308" s="186"/>
      <c r="FP308" s="186"/>
      <c r="FQ308" s="186"/>
      <c r="FR308" s="186"/>
      <c r="FS308" s="186"/>
      <c r="FT308" s="186"/>
      <c r="FU308" s="186"/>
      <c r="FV308" s="186"/>
      <c r="FW308" s="186"/>
      <c r="FX308" s="186"/>
      <c r="FY308" s="186"/>
      <c r="FZ308" s="186"/>
      <c r="GA308" s="186"/>
      <c r="GB308" s="186"/>
      <c r="GC308" s="186"/>
      <c r="GD308" s="186"/>
      <c r="GE308" s="186"/>
      <c r="GF308" s="186"/>
      <c r="GG308" s="186"/>
      <c r="GH308" s="186"/>
      <c r="GI308" s="186"/>
      <c r="GJ308" s="186"/>
      <c r="GK308" s="186"/>
      <c r="GL308" s="186"/>
      <c r="GM308" s="186"/>
      <c r="GN308" s="186"/>
      <c r="GO308" s="186"/>
      <c r="GP308" s="186"/>
      <c r="GQ308" s="186"/>
      <c r="GR308" s="186"/>
      <c r="GS308" s="186"/>
      <c r="GT308" s="186"/>
      <c r="GU308" s="186"/>
      <c r="GV308" s="186"/>
      <c r="GW308" s="186"/>
      <c r="GX308" s="186"/>
      <c r="GY308" s="186"/>
      <c r="GZ308" s="186"/>
      <c r="HA308" s="186"/>
      <c r="HB308" s="186"/>
      <c r="HC308" s="186"/>
      <c r="HD308" s="186"/>
      <c r="HE308" s="186"/>
      <c r="HF308" s="186"/>
      <c r="HG308" s="186"/>
      <c r="HH308" s="186"/>
      <c r="HI308" s="186"/>
      <c r="HJ308" s="186"/>
      <c r="HK308" s="186"/>
      <c r="HL308" s="186"/>
      <c r="HM308" s="186"/>
      <c r="HN308" s="186"/>
      <c r="HO308" s="186"/>
      <c r="HP308" s="186"/>
      <c r="HQ308" s="186"/>
      <c r="HR308" s="186"/>
      <c r="HS308" s="186"/>
      <c r="HT308" s="186"/>
      <c r="HU308" s="186"/>
      <c r="HV308" s="186"/>
      <c r="HW308" s="186"/>
      <c r="HX308" s="186"/>
      <c r="HY308" s="186"/>
      <c r="HZ308" s="186"/>
      <c r="IA308" s="186"/>
    </row>
    <row r="309" spans="1:235" s="200" customFormat="1" ht="13.5" customHeight="1" x14ac:dyDescent="0.25">
      <c r="A309" s="185"/>
      <c r="B309" s="185"/>
      <c r="C309" s="257" t="s">
        <v>181</v>
      </c>
      <c r="D309" s="257"/>
      <c r="E309" s="257"/>
      <c r="F309" s="260">
        <f>SUM(F305:G308)</f>
        <v>0</v>
      </c>
      <c r="G309" s="261"/>
      <c r="H309" s="260">
        <f>SUM(H305:I308)</f>
        <v>0</v>
      </c>
      <c r="I309" s="261"/>
      <c r="J309" s="260">
        <f>SUM(J305:K308)</f>
        <v>0</v>
      </c>
      <c r="K309" s="261"/>
      <c r="L309" s="262" t="e">
        <f t="shared" si="66"/>
        <v>#DIV/0!</v>
      </c>
      <c r="M309" s="263"/>
      <c r="N309" s="190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  <c r="AA309" s="186"/>
      <c r="AB309" s="186"/>
      <c r="AC309" s="186"/>
      <c r="AD309" s="186"/>
      <c r="AE309" s="186"/>
      <c r="AF309" s="186"/>
      <c r="AG309" s="186"/>
      <c r="AH309" s="186"/>
      <c r="AI309" s="186"/>
      <c r="AJ309" s="186"/>
      <c r="AK309" s="186"/>
      <c r="AL309" s="186"/>
      <c r="AM309" s="186"/>
      <c r="AN309" s="186"/>
      <c r="AO309" s="186"/>
      <c r="AP309" s="186"/>
      <c r="AQ309" s="186"/>
      <c r="AR309" s="186"/>
      <c r="AS309" s="186"/>
      <c r="AT309" s="186"/>
      <c r="AU309" s="186"/>
      <c r="AV309" s="186"/>
      <c r="AW309" s="186"/>
      <c r="AX309" s="186"/>
      <c r="AY309" s="186"/>
      <c r="AZ309" s="186"/>
      <c r="BA309" s="186"/>
      <c r="BB309" s="186"/>
      <c r="BC309" s="186"/>
      <c r="BD309" s="186"/>
      <c r="BE309" s="186"/>
      <c r="BF309" s="186"/>
      <c r="BG309" s="186"/>
      <c r="BH309" s="186"/>
      <c r="BI309" s="186"/>
      <c r="BJ309" s="186"/>
      <c r="BK309" s="186"/>
      <c r="BL309" s="186"/>
      <c r="BM309" s="186"/>
      <c r="BN309" s="186"/>
      <c r="BO309" s="186"/>
      <c r="BP309" s="186"/>
      <c r="BQ309" s="186"/>
      <c r="BR309" s="186"/>
      <c r="BS309" s="186"/>
      <c r="BT309" s="186"/>
      <c r="BU309" s="186"/>
      <c r="BV309" s="186"/>
      <c r="BW309" s="186"/>
      <c r="BX309" s="186"/>
      <c r="BY309" s="186"/>
      <c r="BZ309" s="186"/>
      <c r="CA309" s="186"/>
      <c r="CB309" s="186"/>
      <c r="CC309" s="186"/>
      <c r="CD309" s="186"/>
      <c r="CE309" s="186"/>
      <c r="CF309" s="186"/>
      <c r="CG309" s="186"/>
      <c r="CH309" s="186"/>
      <c r="CI309" s="186"/>
      <c r="CJ309" s="186"/>
      <c r="CK309" s="186"/>
      <c r="CL309" s="186"/>
      <c r="CM309" s="186"/>
      <c r="CN309" s="186"/>
      <c r="CO309" s="186"/>
      <c r="CP309" s="186"/>
      <c r="CQ309" s="186"/>
      <c r="CR309" s="186"/>
      <c r="CS309" s="186"/>
      <c r="CT309" s="186"/>
      <c r="CU309" s="186"/>
      <c r="CV309" s="186"/>
      <c r="CW309" s="186"/>
      <c r="CX309" s="186"/>
      <c r="CY309" s="186"/>
      <c r="CZ309" s="186"/>
      <c r="DA309" s="186"/>
      <c r="DB309" s="186"/>
      <c r="DC309" s="186"/>
      <c r="DD309" s="186"/>
      <c r="DE309" s="186"/>
      <c r="DF309" s="186"/>
      <c r="DG309" s="186"/>
      <c r="DH309" s="186"/>
      <c r="DI309" s="186"/>
      <c r="DJ309" s="186"/>
      <c r="DK309" s="186"/>
      <c r="DL309" s="186"/>
      <c r="DM309" s="186"/>
      <c r="DN309" s="186"/>
      <c r="DO309" s="186"/>
      <c r="DP309" s="186"/>
      <c r="DQ309" s="186"/>
      <c r="DR309" s="186"/>
      <c r="DS309" s="186"/>
      <c r="DT309" s="186"/>
      <c r="DU309" s="186"/>
      <c r="DV309" s="186"/>
      <c r="DW309" s="186"/>
      <c r="DX309" s="186"/>
      <c r="DY309" s="186"/>
      <c r="DZ309" s="186"/>
      <c r="EA309" s="186"/>
      <c r="EB309" s="186"/>
      <c r="EC309" s="186"/>
      <c r="ED309" s="186"/>
      <c r="EE309" s="186"/>
      <c r="EF309" s="186"/>
      <c r="EG309" s="186"/>
      <c r="EH309" s="186"/>
      <c r="EI309" s="186"/>
      <c r="EJ309" s="186"/>
      <c r="EK309" s="186"/>
      <c r="EL309" s="186"/>
      <c r="EM309" s="186"/>
      <c r="EN309" s="186"/>
      <c r="EO309" s="186"/>
      <c r="EP309" s="186"/>
      <c r="EQ309" s="186"/>
      <c r="ER309" s="186"/>
      <c r="ES309" s="186"/>
      <c r="ET309" s="186"/>
      <c r="EU309" s="186"/>
      <c r="EV309" s="186"/>
      <c r="EW309" s="186"/>
      <c r="EX309" s="186"/>
      <c r="EY309" s="186"/>
      <c r="EZ309" s="186"/>
      <c r="FA309" s="186"/>
      <c r="FB309" s="186"/>
      <c r="FC309" s="186"/>
      <c r="FD309" s="186"/>
      <c r="FE309" s="186"/>
      <c r="FF309" s="186"/>
      <c r="FG309" s="186"/>
      <c r="FH309" s="186"/>
      <c r="FI309" s="186"/>
      <c r="FJ309" s="186"/>
      <c r="FK309" s="186"/>
      <c r="FL309" s="186"/>
      <c r="FM309" s="186"/>
      <c r="FN309" s="186"/>
      <c r="FO309" s="186"/>
      <c r="FP309" s="186"/>
      <c r="FQ309" s="186"/>
      <c r="FR309" s="186"/>
      <c r="FS309" s="186"/>
      <c r="FT309" s="186"/>
      <c r="FU309" s="186"/>
      <c r="FV309" s="186"/>
      <c r="FW309" s="186"/>
      <c r="FX309" s="186"/>
      <c r="FY309" s="186"/>
      <c r="FZ309" s="186"/>
      <c r="GA309" s="186"/>
      <c r="GB309" s="186"/>
      <c r="GC309" s="186"/>
      <c r="GD309" s="186"/>
      <c r="GE309" s="186"/>
      <c r="GF309" s="186"/>
      <c r="GG309" s="186"/>
      <c r="GH309" s="186"/>
      <c r="GI309" s="186"/>
      <c r="GJ309" s="186"/>
      <c r="GK309" s="186"/>
      <c r="GL309" s="186"/>
      <c r="GM309" s="186"/>
      <c r="GN309" s="186"/>
      <c r="GO309" s="186"/>
      <c r="GP309" s="186"/>
      <c r="GQ309" s="186"/>
      <c r="GR309" s="186"/>
      <c r="GS309" s="186"/>
      <c r="GT309" s="186"/>
      <c r="GU309" s="186"/>
      <c r="GV309" s="186"/>
      <c r="GW309" s="186"/>
      <c r="GX309" s="186"/>
      <c r="GY309" s="186"/>
      <c r="GZ309" s="186"/>
      <c r="HA309" s="186"/>
      <c r="HB309" s="186"/>
      <c r="HC309" s="186"/>
      <c r="HD309" s="186"/>
      <c r="HE309" s="186"/>
      <c r="HF309" s="186"/>
      <c r="HG309" s="186"/>
      <c r="HH309" s="186"/>
      <c r="HI309" s="186"/>
      <c r="HJ309" s="186"/>
      <c r="HK309" s="186"/>
      <c r="HL309" s="186"/>
      <c r="HM309" s="186"/>
      <c r="HN309" s="186"/>
      <c r="HO309" s="186"/>
      <c r="HP309" s="186"/>
      <c r="HQ309" s="186"/>
      <c r="HR309" s="186"/>
      <c r="HS309" s="186"/>
      <c r="HT309" s="186"/>
      <c r="HU309" s="186"/>
      <c r="HV309" s="186"/>
      <c r="HW309" s="186"/>
      <c r="HX309" s="186"/>
      <c r="HY309" s="186"/>
      <c r="HZ309" s="186"/>
      <c r="IA309" s="186"/>
    </row>
    <row r="310" spans="1:235" s="200" customFormat="1" ht="12.75" customHeight="1" x14ac:dyDescent="0.25">
      <c r="A310" s="248" t="s">
        <v>257</v>
      </c>
      <c r="B310" s="249"/>
      <c r="C310" s="250" t="s">
        <v>183</v>
      </c>
      <c r="D310" s="250"/>
      <c r="E310" s="250"/>
      <c r="F310" s="251">
        <v>1500</v>
      </c>
      <c r="G310" s="252"/>
      <c r="H310" s="251">
        <v>1500</v>
      </c>
      <c r="I310" s="252"/>
      <c r="J310" s="253">
        <v>0</v>
      </c>
      <c r="K310" s="254"/>
      <c r="L310" s="255">
        <f t="shared" si="66"/>
        <v>0</v>
      </c>
      <c r="M310" s="256"/>
      <c r="N310" s="187"/>
      <c r="O310" s="186"/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  <c r="AA310" s="186"/>
      <c r="AB310" s="186"/>
      <c r="AC310" s="186"/>
      <c r="AD310" s="186"/>
      <c r="AE310" s="186"/>
      <c r="AF310" s="186"/>
      <c r="AG310" s="186"/>
      <c r="AH310" s="186"/>
      <c r="AI310" s="186"/>
      <c r="AJ310" s="186"/>
      <c r="AK310" s="186"/>
      <c r="AL310" s="186"/>
      <c r="AM310" s="186"/>
      <c r="AN310" s="186"/>
      <c r="AO310" s="186"/>
      <c r="AP310" s="186"/>
      <c r="AQ310" s="186"/>
      <c r="AR310" s="186"/>
      <c r="AS310" s="186"/>
      <c r="AT310" s="186"/>
      <c r="AU310" s="186"/>
      <c r="AV310" s="186"/>
      <c r="AW310" s="186"/>
      <c r="AX310" s="186"/>
      <c r="AY310" s="186"/>
      <c r="AZ310" s="186"/>
      <c r="BA310" s="186"/>
      <c r="BB310" s="186"/>
      <c r="BC310" s="186"/>
      <c r="BD310" s="186"/>
      <c r="BE310" s="186"/>
      <c r="BF310" s="186"/>
      <c r="BG310" s="186"/>
      <c r="BH310" s="186"/>
      <c r="BI310" s="186"/>
      <c r="BJ310" s="186"/>
      <c r="BK310" s="186"/>
      <c r="BL310" s="186"/>
      <c r="BM310" s="186"/>
      <c r="BN310" s="186"/>
      <c r="BO310" s="186"/>
      <c r="BP310" s="186"/>
      <c r="BQ310" s="186"/>
      <c r="BR310" s="186"/>
      <c r="BS310" s="186"/>
      <c r="BT310" s="186"/>
      <c r="BU310" s="186"/>
      <c r="BV310" s="186"/>
      <c r="BW310" s="186"/>
      <c r="BX310" s="186"/>
      <c r="BY310" s="186"/>
      <c r="BZ310" s="186"/>
      <c r="CA310" s="186"/>
      <c r="CB310" s="186"/>
      <c r="CC310" s="186"/>
      <c r="CD310" s="186"/>
      <c r="CE310" s="186"/>
      <c r="CF310" s="186"/>
      <c r="CG310" s="186"/>
      <c r="CH310" s="186"/>
      <c r="CI310" s="186"/>
      <c r="CJ310" s="186"/>
      <c r="CK310" s="186"/>
      <c r="CL310" s="186"/>
      <c r="CM310" s="186"/>
      <c r="CN310" s="186"/>
      <c r="CO310" s="186"/>
      <c r="CP310" s="186"/>
      <c r="CQ310" s="186"/>
      <c r="CR310" s="186"/>
      <c r="CS310" s="186"/>
      <c r="CT310" s="186"/>
      <c r="CU310" s="186"/>
      <c r="CV310" s="186"/>
      <c r="CW310" s="186"/>
      <c r="CX310" s="186"/>
      <c r="CY310" s="186"/>
      <c r="CZ310" s="186"/>
      <c r="DA310" s="186"/>
      <c r="DB310" s="186"/>
      <c r="DC310" s="186"/>
      <c r="DD310" s="186"/>
      <c r="DE310" s="186"/>
      <c r="DF310" s="186"/>
      <c r="DG310" s="186"/>
      <c r="DH310" s="186"/>
      <c r="DI310" s="186"/>
      <c r="DJ310" s="186"/>
      <c r="DK310" s="186"/>
      <c r="DL310" s="186"/>
      <c r="DM310" s="186"/>
      <c r="DN310" s="186"/>
      <c r="DO310" s="186"/>
      <c r="DP310" s="186"/>
      <c r="DQ310" s="186"/>
      <c r="DR310" s="186"/>
      <c r="DS310" s="186"/>
      <c r="DT310" s="186"/>
      <c r="DU310" s="186"/>
      <c r="DV310" s="186"/>
      <c r="DW310" s="186"/>
      <c r="DX310" s="186"/>
      <c r="DY310" s="186"/>
      <c r="DZ310" s="186"/>
      <c r="EA310" s="186"/>
      <c r="EB310" s="186"/>
      <c r="EC310" s="186"/>
      <c r="ED310" s="186"/>
      <c r="EE310" s="186"/>
      <c r="EF310" s="186"/>
      <c r="EG310" s="186"/>
      <c r="EH310" s="186"/>
      <c r="EI310" s="186"/>
      <c r="EJ310" s="186"/>
      <c r="EK310" s="186"/>
      <c r="EL310" s="186"/>
      <c r="EM310" s="186"/>
      <c r="EN310" s="186"/>
      <c r="EO310" s="186"/>
      <c r="EP310" s="186"/>
      <c r="EQ310" s="186"/>
      <c r="ER310" s="186"/>
      <c r="ES310" s="186"/>
      <c r="ET310" s="186"/>
      <c r="EU310" s="186"/>
      <c r="EV310" s="186"/>
      <c r="EW310" s="186"/>
      <c r="EX310" s="186"/>
      <c r="EY310" s="186"/>
      <c r="EZ310" s="186"/>
      <c r="FA310" s="186"/>
      <c r="FB310" s="186"/>
      <c r="FC310" s="186"/>
      <c r="FD310" s="186"/>
      <c r="FE310" s="186"/>
      <c r="FF310" s="186"/>
      <c r="FG310" s="186"/>
      <c r="FH310" s="186"/>
      <c r="FI310" s="186"/>
      <c r="FJ310" s="186"/>
      <c r="FK310" s="186"/>
      <c r="FL310" s="186"/>
      <c r="FM310" s="186"/>
      <c r="FN310" s="186"/>
      <c r="FO310" s="186"/>
      <c r="FP310" s="186"/>
      <c r="FQ310" s="186"/>
      <c r="FR310" s="186"/>
      <c r="FS310" s="186"/>
      <c r="FT310" s="186"/>
      <c r="FU310" s="186"/>
      <c r="FV310" s="186"/>
      <c r="FW310" s="186"/>
      <c r="FX310" s="186"/>
      <c r="FY310" s="186"/>
      <c r="FZ310" s="186"/>
      <c r="GA310" s="186"/>
      <c r="GB310" s="186"/>
      <c r="GC310" s="186"/>
      <c r="GD310" s="186"/>
      <c r="GE310" s="186"/>
      <c r="GF310" s="186"/>
      <c r="GG310" s="186"/>
      <c r="GH310" s="186"/>
      <c r="GI310" s="186"/>
      <c r="GJ310" s="186"/>
      <c r="GK310" s="186"/>
      <c r="GL310" s="186"/>
      <c r="GM310" s="186"/>
      <c r="GN310" s="186"/>
      <c r="GO310" s="186"/>
      <c r="GP310" s="186"/>
      <c r="GQ310" s="186"/>
      <c r="GR310" s="186"/>
      <c r="GS310" s="186"/>
      <c r="GT310" s="186"/>
      <c r="GU310" s="186"/>
      <c r="GV310" s="186"/>
      <c r="GW310" s="186"/>
      <c r="GX310" s="186"/>
      <c r="GY310" s="186"/>
      <c r="GZ310" s="186"/>
      <c r="HA310" s="186"/>
      <c r="HB310" s="186"/>
      <c r="HC310" s="186"/>
      <c r="HD310" s="186"/>
      <c r="HE310" s="186"/>
      <c r="HF310" s="186"/>
      <c r="HG310" s="186"/>
      <c r="HH310" s="186"/>
      <c r="HI310" s="186"/>
      <c r="HJ310" s="186"/>
      <c r="HK310" s="186"/>
      <c r="HL310" s="186"/>
      <c r="HM310" s="186"/>
      <c r="HN310" s="186"/>
      <c r="HO310" s="186"/>
      <c r="HP310" s="186"/>
      <c r="HQ310" s="186"/>
      <c r="HR310" s="186"/>
      <c r="HS310" s="186"/>
      <c r="HT310" s="186"/>
      <c r="HU310" s="186"/>
      <c r="HV310" s="186"/>
      <c r="HW310" s="186"/>
      <c r="HX310" s="186"/>
      <c r="HY310" s="186"/>
      <c r="HZ310" s="186"/>
      <c r="IA310" s="186"/>
    </row>
    <row r="311" spans="1:235" s="200" customFormat="1" ht="13.5" customHeight="1" x14ac:dyDescent="0.25">
      <c r="A311" s="185"/>
      <c r="B311" s="185"/>
      <c r="C311" s="257" t="s">
        <v>184</v>
      </c>
      <c r="D311" s="257"/>
      <c r="E311" s="257"/>
      <c r="F311" s="258">
        <f>F310</f>
        <v>1500</v>
      </c>
      <c r="G311" s="259"/>
      <c r="H311" s="258">
        <f>H310</f>
        <v>1500</v>
      </c>
      <c r="I311" s="259"/>
      <c r="J311" s="260">
        <f>J310</f>
        <v>0</v>
      </c>
      <c r="K311" s="261"/>
      <c r="L311" s="262">
        <f t="shared" si="66"/>
        <v>0</v>
      </c>
      <c r="M311" s="263"/>
      <c r="N311" s="190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  <c r="AA311" s="186"/>
      <c r="AB311" s="186"/>
      <c r="AC311" s="186"/>
      <c r="AD311" s="186"/>
      <c r="AE311" s="186"/>
      <c r="AF311" s="186"/>
      <c r="AG311" s="186"/>
      <c r="AH311" s="186"/>
      <c r="AI311" s="186"/>
      <c r="AJ311" s="186"/>
      <c r="AK311" s="186"/>
      <c r="AL311" s="186"/>
      <c r="AM311" s="186"/>
      <c r="AN311" s="186"/>
      <c r="AO311" s="186"/>
      <c r="AP311" s="186"/>
      <c r="AQ311" s="186"/>
      <c r="AR311" s="186"/>
      <c r="AS311" s="186"/>
      <c r="AT311" s="186"/>
      <c r="AU311" s="186"/>
      <c r="AV311" s="186"/>
      <c r="AW311" s="186"/>
      <c r="AX311" s="186"/>
      <c r="AY311" s="186"/>
      <c r="AZ311" s="186"/>
      <c r="BA311" s="186"/>
      <c r="BB311" s="186"/>
      <c r="BC311" s="186"/>
      <c r="BD311" s="186"/>
      <c r="BE311" s="186"/>
      <c r="BF311" s="186"/>
      <c r="BG311" s="186"/>
      <c r="BH311" s="186"/>
      <c r="BI311" s="186"/>
      <c r="BJ311" s="186"/>
      <c r="BK311" s="186"/>
      <c r="BL311" s="186"/>
      <c r="BM311" s="186"/>
      <c r="BN311" s="186"/>
      <c r="BO311" s="186"/>
      <c r="BP311" s="186"/>
      <c r="BQ311" s="186"/>
      <c r="BR311" s="186"/>
      <c r="BS311" s="186"/>
      <c r="BT311" s="186"/>
      <c r="BU311" s="186"/>
      <c r="BV311" s="186"/>
      <c r="BW311" s="186"/>
      <c r="BX311" s="186"/>
      <c r="BY311" s="186"/>
      <c r="BZ311" s="186"/>
      <c r="CA311" s="186"/>
      <c r="CB311" s="186"/>
      <c r="CC311" s="186"/>
      <c r="CD311" s="186"/>
      <c r="CE311" s="186"/>
      <c r="CF311" s="186"/>
      <c r="CG311" s="186"/>
      <c r="CH311" s="186"/>
      <c r="CI311" s="186"/>
      <c r="CJ311" s="186"/>
      <c r="CK311" s="186"/>
      <c r="CL311" s="186"/>
      <c r="CM311" s="186"/>
      <c r="CN311" s="186"/>
      <c r="CO311" s="186"/>
      <c r="CP311" s="186"/>
      <c r="CQ311" s="186"/>
      <c r="CR311" s="186"/>
      <c r="CS311" s="186"/>
      <c r="CT311" s="186"/>
      <c r="CU311" s="186"/>
      <c r="CV311" s="186"/>
      <c r="CW311" s="186"/>
      <c r="CX311" s="186"/>
      <c r="CY311" s="186"/>
      <c r="CZ311" s="186"/>
      <c r="DA311" s="186"/>
      <c r="DB311" s="186"/>
      <c r="DC311" s="186"/>
      <c r="DD311" s="186"/>
      <c r="DE311" s="186"/>
      <c r="DF311" s="186"/>
      <c r="DG311" s="186"/>
      <c r="DH311" s="186"/>
      <c r="DI311" s="186"/>
      <c r="DJ311" s="186"/>
      <c r="DK311" s="186"/>
      <c r="DL311" s="186"/>
      <c r="DM311" s="186"/>
      <c r="DN311" s="186"/>
      <c r="DO311" s="186"/>
      <c r="DP311" s="186"/>
      <c r="DQ311" s="186"/>
      <c r="DR311" s="186"/>
      <c r="DS311" s="186"/>
      <c r="DT311" s="186"/>
      <c r="DU311" s="186"/>
      <c r="DV311" s="186"/>
      <c r="DW311" s="186"/>
      <c r="DX311" s="186"/>
      <c r="DY311" s="186"/>
      <c r="DZ311" s="186"/>
      <c r="EA311" s="186"/>
      <c r="EB311" s="186"/>
      <c r="EC311" s="186"/>
      <c r="ED311" s="186"/>
      <c r="EE311" s="186"/>
      <c r="EF311" s="186"/>
      <c r="EG311" s="186"/>
      <c r="EH311" s="186"/>
      <c r="EI311" s="186"/>
      <c r="EJ311" s="186"/>
      <c r="EK311" s="186"/>
      <c r="EL311" s="186"/>
      <c r="EM311" s="186"/>
      <c r="EN311" s="186"/>
      <c r="EO311" s="186"/>
      <c r="EP311" s="186"/>
      <c r="EQ311" s="186"/>
      <c r="ER311" s="186"/>
      <c r="ES311" s="186"/>
      <c r="ET311" s="186"/>
      <c r="EU311" s="186"/>
      <c r="EV311" s="186"/>
      <c r="EW311" s="186"/>
      <c r="EX311" s="186"/>
      <c r="EY311" s="186"/>
      <c r="EZ311" s="186"/>
      <c r="FA311" s="186"/>
      <c r="FB311" s="186"/>
      <c r="FC311" s="186"/>
      <c r="FD311" s="186"/>
      <c r="FE311" s="186"/>
      <c r="FF311" s="186"/>
      <c r="FG311" s="186"/>
      <c r="FH311" s="186"/>
      <c r="FI311" s="186"/>
      <c r="FJ311" s="186"/>
      <c r="FK311" s="186"/>
      <c r="FL311" s="186"/>
      <c r="FM311" s="186"/>
      <c r="FN311" s="186"/>
      <c r="FO311" s="186"/>
      <c r="FP311" s="186"/>
      <c r="FQ311" s="186"/>
      <c r="FR311" s="186"/>
      <c r="FS311" s="186"/>
      <c r="FT311" s="186"/>
      <c r="FU311" s="186"/>
      <c r="FV311" s="186"/>
      <c r="FW311" s="186"/>
      <c r="FX311" s="186"/>
      <c r="FY311" s="186"/>
      <c r="FZ311" s="186"/>
      <c r="GA311" s="186"/>
      <c r="GB311" s="186"/>
      <c r="GC311" s="186"/>
      <c r="GD311" s="186"/>
      <c r="GE311" s="186"/>
      <c r="GF311" s="186"/>
      <c r="GG311" s="186"/>
      <c r="GH311" s="186"/>
      <c r="GI311" s="186"/>
      <c r="GJ311" s="186"/>
      <c r="GK311" s="186"/>
      <c r="GL311" s="186"/>
      <c r="GM311" s="186"/>
      <c r="GN311" s="186"/>
      <c r="GO311" s="186"/>
      <c r="GP311" s="186"/>
      <c r="GQ311" s="186"/>
      <c r="GR311" s="186"/>
      <c r="GS311" s="186"/>
      <c r="GT311" s="186"/>
      <c r="GU311" s="186"/>
      <c r="GV311" s="186"/>
      <c r="GW311" s="186"/>
      <c r="GX311" s="186"/>
      <c r="GY311" s="186"/>
      <c r="GZ311" s="186"/>
      <c r="HA311" s="186"/>
      <c r="HB311" s="186"/>
      <c r="HC311" s="186"/>
      <c r="HD311" s="186"/>
      <c r="HE311" s="186"/>
      <c r="HF311" s="186"/>
      <c r="HG311" s="186"/>
      <c r="HH311" s="186"/>
      <c r="HI311" s="186"/>
      <c r="HJ311" s="186"/>
      <c r="HK311" s="186"/>
      <c r="HL311" s="186"/>
      <c r="HM311" s="186"/>
      <c r="HN311" s="186"/>
      <c r="HO311" s="186"/>
      <c r="HP311" s="186"/>
      <c r="HQ311" s="186"/>
      <c r="HR311" s="186"/>
      <c r="HS311" s="186"/>
      <c r="HT311" s="186"/>
      <c r="HU311" s="186"/>
      <c r="HV311" s="186"/>
      <c r="HW311" s="186"/>
      <c r="HX311" s="186"/>
      <c r="HY311" s="186"/>
      <c r="HZ311" s="186"/>
      <c r="IA311" s="186"/>
    </row>
    <row r="312" spans="1:235" s="200" customFormat="1" ht="12.75" x14ac:dyDescent="0.25">
      <c r="A312" s="248" t="s">
        <v>258</v>
      </c>
      <c r="B312" s="249"/>
      <c r="C312" s="250" t="s">
        <v>259</v>
      </c>
      <c r="D312" s="250"/>
      <c r="E312" s="250"/>
      <c r="F312" s="251">
        <v>0</v>
      </c>
      <c r="G312" s="252"/>
      <c r="H312" s="251">
        <v>0</v>
      </c>
      <c r="I312" s="252"/>
      <c r="J312" s="253">
        <v>0</v>
      </c>
      <c r="K312" s="254"/>
      <c r="L312" s="255" t="e">
        <f t="shared" si="66"/>
        <v>#DIV/0!</v>
      </c>
      <c r="M312" s="256"/>
      <c r="N312" s="187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  <c r="AA312" s="186"/>
      <c r="AB312" s="186"/>
      <c r="AC312" s="186"/>
      <c r="AD312" s="186"/>
      <c r="AE312" s="186"/>
      <c r="AF312" s="186"/>
      <c r="AG312" s="186"/>
      <c r="AH312" s="186"/>
      <c r="AI312" s="186"/>
      <c r="AJ312" s="186"/>
      <c r="AK312" s="186"/>
      <c r="AL312" s="186"/>
      <c r="AM312" s="186"/>
      <c r="AN312" s="186"/>
      <c r="AO312" s="186"/>
      <c r="AP312" s="186"/>
      <c r="AQ312" s="186"/>
      <c r="AR312" s="186"/>
      <c r="AS312" s="186"/>
      <c r="AT312" s="186"/>
      <c r="AU312" s="186"/>
      <c r="AV312" s="186"/>
      <c r="AW312" s="186"/>
      <c r="AX312" s="186"/>
      <c r="AY312" s="186"/>
      <c r="AZ312" s="186"/>
      <c r="BA312" s="186"/>
      <c r="BB312" s="186"/>
      <c r="BC312" s="186"/>
      <c r="BD312" s="186"/>
      <c r="BE312" s="186"/>
      <c r="BF312" s="186"/>
      <c r="BG312" s="186"/>
      <c r="BH312" s="186"/>
      <c r="BI312" s="186"/>
      <c r="BJ312" s="186"/>
      <c r="BK312" s="186"/>
      <c r="BL312" s="186"/>
      <c r="BM312" s="186"/>
      <c r="BN312" s="186"/>
      <c r="BO312" s="186"/>
      <c r="BP312" s="186"/>
      <c r="BQ312" s="186"/>
      <c r="BR312" s="186"/>
      <c r="BS312" s="186"/>
      <c r="BT312" s="186"/>
      <c r="BU312" s="186"/>
      <c r="BV312" s="186"/>
      <c r="BW312" s="186"/>
      <c r="BX312" s="186"/>
      <c r="BY312" s="186"/>
      <c r="BZ312" s="186"/>
      <c r="CA312" s="186"/>
      <c r="CB312" s="186"/>
      <c r="CC312" s="186"/>
      <c r="CD312" s="186"/>
      <c r="CE312" s="186"/>
      <c r="CF312" s="186"/>
      <c r="CG312" s="186"/>
      <c r="CH312" s="186"/>
      <c r="CI312" s="186"/>
      <c r="CJ312" s="186"/>
      <c r="CK312" s="186"/>
      <c r="CL312" s="186"/>
      <c r="CM312" s="186"/>
      <c r="CN312" s="186"/>
      <c r="CO312" s="186"/>
      <c r="CP312" s="186"/>
      <c r="CQ312" s="186"/>
      <c r="CR312" s="186"/>
      <c r="CS312" s="186"/>
      <c r="CT312" s="186"/>
      <c r="CU312" s="186"/>
      <c r="CV312" s="186"/>
      <c r="CW312" s="186"/>
      <c r="CX312" s="186"/>
      <c r="CY312" s="186"/>
      <c r="CZ312" s="186"/>
      <c r="DA312" s="186"/>
      <c r="DB312" s="186"/>
      <c r="DC312" s="186"/>
      <c r="DD312" s="186"/>
      <c r="DE312" s="186"/>
      <c r="DF312" s="186"/>
      <c r="DG312" s="186"/>
      <c r="DH312" s="186"/>
      <c r="DI312" s="186"/>
      <c r="DJ312" s="186"/>
      <c r="DK312" s="186"/>
      <c r="DL312" s="186"/>
      <c r="DM312" s="186"/>
      <c r="DN312" s="186"/>
      <c r="DO312" s="186"/>
      <c r="DP312" s="186"/>
      <c r="DQ312" s="186"/>
      <c r="DR312" s="186"/>
      <c r="DS312" s="186"/>
      <c r="DT312" s="186"/>
      <c r="DU312" s="186"/>
      <c r="DV312" s="186"/>
      <c r="DW312" s="186"/>
      <c r="DX312" s="186"/>
      <c r="DY312" s="186"/>
      <c r="DZ312" s="186"/>
      <c r="EA312" s="186"/>
      <c r="EB312" s="186"/>
      <c r="EC312" s="186"/>
      <c r="ED312" s="186"/>
      <c r="EE312" s="186"/>
      <c r="EF312" s="186"/>
      <c r="EG312" s="186"/>
      <c r="EH312" s="186"/>
      <c r="EI312" s="186"/>
      <c r="EJ312" s="186"/>
      <c r="EK312" s="186"/>
      <c r="EL312" s="186"/>
      <c r="EM312" s="186"/>
      <c r="EN312" s="186"/>
      <c r="EO312" s="186"/>
      <c r="EP312" s="186"/>
      <c r="EQ312" s="186"/>
      <c r="ER312" s="186"/>
      <c r="ES312" s="186"/>
      <c r="ET312" s="186"/>
      <c r="EU312" s="186"/>
      <c r="EV312" s="186"/>
      <c r="EW312" s="186"/>
      <c r="EX312" s="186"/>
      <c r="EY312" s="186"/>
      <c r="EZ312" s="186"/>
      <c r="FA312" s="186"/>
      <c r="FB312" s="186"/>
      <c r="FC312" s="186"/>
      <c r="FD312" s="186"/>
      <c r="FE312" s="186"/>
      <c r="FF312" s="186"/>
      <c r="FG312" s="186"/>
      <c r="FH312" s="186"/>
      <c r="FI312" s="186"/>
      <c r="FJ312" s="186"/>
      <c r="FK312" s="186"/>
      <c r="FL312" s="186"/>
      <c r="FM312" s="186"/>
      <c r="FN312" s="186"/>
      <c r="FO312" s="186"/>
      <c r="FP312" s="186"/>
      <c r="FQ312" s="186"/>
      <c r="FR312" s="186"/>
      <c r="FS312" s="186"/>
      <c r="FT312" s="186"/>
      <c r="FU312" s="186"/>
      <c r="FV312" s="186"/>
      <c r="FW312" s="186"/>
      <c r="FX312" s="186"/>
      <c r="FY312" s="186"/>
      <c r="FZ312" s="186"/>
      <c r="GA312" s="186"/>
      <c r="GB312" s="186"/>
      <c r="GC312" s="186"/>
      <c r="GD312" s="186"/>
      <c r="GE312" s="186"/>
      <c r="GF312" s="186"/>
      <c r="GG312" s="186"/>
      <c r="GH312" s="186"/>
      <c r="GI312" s="186"/>
      <c r="GJ312" s="186"/>
      <c r="GK312" s="186"/>
      <c r="GL312" s="186"/>
      <c r="GM312" s="186"/>
      <c r="GN312" s="186"/>
      <c r="GO312" s="186"/>
      <c r="GP312" s="186"/>
      <c r="GQ312" s="186"/>
      <c r="GR312" s="186"/>
      <c r="GS312" s="186"/>
      <c r="GT312" s="186"/>
      <c r="GU312" s="186"/>
      <c r="GV312" s="186"/>
      <c r="GW312" s="186"/>
      <c r="GX312" s="186"/>
      <c r="GY312" s="186"/>
      <c r="GZ312" s="186"/>
      <c r="HA312" s="186"/>
      <c r="HB312" s="186"/>
      <c r="HC312" s="186"/>
      <c r="HD312" s="186"/>
      <c r="HE312" s="186"/>
      <c r="HF312" s="186"/>
      <c r="HG312" s="186"/>
      <c r="HH312" s="186"/>
      <c r="HI312" s="186"/>
      <c r="HJ312" s="186"/>
      <c r="HK312" s="186"/>
      <c r="HL312" s="186"/>
      <c r="HM312" s="186"/>
      <c r="HN312" s="186"/>
      <c r="HO312" s="186"/>
      <c r="HP312" s="186"/>
      <c r="HQ312" s="186"/>
      <c r="HR312" s="186"/>
      <c r="HS312" s="186"/>
      <c r="HT312" s="186"/>
      <c r="HU312" s="186"/>
      <c r="HV312" s="186"/>
      <c r="HW312" s="186"/>
      <c r="HX312" s="186"/>
      <c r="HY312" s="186"/>
      <c r="HZ312" s="186"/>
      <c r="IA312" s="186"/>
    </row>
    <row r="313" spans="1:235" s="200" customFormat="1" ht="13.5" x14ac:dyDescent="0.25">
      <c r="A313" s="185"/>
      <c r="B313" s="185"/>
      <c r="C313" s="257" t="s">
        <v>260</v>
      </c>
      <c r="D313" s="257"/>
      <c r="E313" s="257"/>
      <c r="F313" s="258">
        <f>F312</f>
        <v>0</v>
      </c>
      <c r="G313" s="259"/>
      <c r="H313" s="258">
        <f>H312</f>
        <v>0</v>
      </c>
      <c r="I313" s="259"/>
      <c r="J313" s="260">
        <f>J312</f>
        <v>0</v>
      </c>
      <c r="K313" s="261"/>
      <c r="L313" s="262" t="e">
        <f t="shared" si="66"/>
        <v>#DIV/0!</v>
      </c>
      <c r="M313" s="263"/>
      <c r="N313" s="190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86"/>
      <c r="AB313" s="186"/>
      <c r="AC313" s="186"/>
      <c r="AD313" s="186"/>
      <c r="AE313" s="186"/>
      <c r="AF313" s="186"/>
      <c r="AG313" s="186"/>
      <c r="AH313" s="186"/>
      <c r="AI313" s="186"/>
      <c r="AJ313" s="186"/>
      <c r="AK313" s="186"/>
      <c r="AL313" s="186"/>
      <c r="AM313" s="186"/>
      <c r="AN313" s="186"/>
      <c r="AO313" s="186"/>
      <c r="AP313" s="186"/>
      <c r="AQ313" s="186"/>
      <c r="AR313" s="186"/>
      <c r="AS313" s="186"/>
      <c r="AT313" s="186"/>
      <c r="AU313" s="186"/>
      <c r="AV313" s="186"/>
      <c r="AW313" s="186"/>
      <c r="AX313" s="186"/>
      <c r="AY313" s="186"/>
      <c r="AZ313" s="186"/>
      <c r="BA313" s="186"/>
      <c r="BB313" s="186"/>
      <c r="BC313" s="186"/>
      <c r="BD313" s="186"/>
      <c r="BE313" s="186"/>
      <c r="BF313" s="186"/>
      <c r="BG313" s="186"/>
      <c r="BH313" s="186"/>
      <c r="BI313" s="186"/>
      <c r="BJ313" s="186"/>
      <c r="BK313" s="186"/>
      <c r="BL313" s="186"/>
      <c r="BM313" s="186"/>
      <c r="BN313" s="186"/>
      <c r="BO313" s="186"/>
      <c r="BP313" s="186"/>
      <c r="BQ313" s="186"/>
      <c r="BR313" s="186"/>
      <c r="BS313" s="186"/>
      <c r="BT313" s="186"/>
      <c r="BU313" s="186"/>
      <c r="BV313" s="186"/>
      <c r="BW313" s="186"/>
      <c r="BX313" s="186"/>
      <c r="BY313" s="186"/>
      <c r="BZ313" s="186"/>
      <c r="CA313" s="186"/>
      <c r="CB313" s="186"/>
      <c r="CC313" s="186"/>
      <c r="CD313" s="186"/>
      <c r="CE313" s="186"/>
      <c r="CF313" s="186"/>
      <c r="CG313" s="186"/>
      <c r="CH313" s="186"/>
      <c r="CI313" s="186"/>
      <c r="CJ313" s="186"/>
      <c r="CK313" s="186"/>
      <c r="CL313" s="186"/>
      <c r="CM313" s="186"/>
      <c r="CN313" s="186"/>
      <c r="CO313" s="186"/>
      <c r="CP313" s="186"/>
      <c r="CQ313" s="186"/>
      <c r="CR313" s="186"/>
      <c r="CS313" s="186"/>
      <c r="CT313" s="186"/>
      <c r="CU313" s="186"/>
      <c r="CV313" s="186"/>
      <c r="CW313" s="186"/>
      <c r="CX313" s="186"/>
      <c r="CY313" s="186"/>
      <c r="CZ313" s="186"/>
      <c r="DA313" s="186"/>
      <c r="DB313" s="186"/>
      <c r="DC313" s="186"/>
      <c r="DD313" s="186"/>
      <c r="DE313" s="186"/>
      <c r="DF313" s="186"/>
      <c r="DG313" s="186"/>
      <c r="DH313" s="186"/>
      <c r="DI313" s="186"/>
      <c r="DJ313" s="186"/>
      <c r="DK313" s="186"/>
      <c r="DL313" s="186"/>
      <c r="DM313" s="186"/>
      <c r="DN313" s="186"/>
      <c r="DO313" s="186"/>
      <c r="DP313" s="186"/>
      <c r="DQ313" s="186"/>
      <c r="DR313" s="186"/>
      <c r="DS313" s="186"/>
      <c r="DT313" s="186"/>
      <c r="DU313" s="186"/>
      <c r="DV313" s="186"/>
      <c r="DW313" s="186"/>
      <c r="DX313" s="186"/>
      <c r="DY313" s="186"/>
      <c r="DZ313" s="186"/>
      <c r="EA313" s="186"/>
      <c r="EB313" s="186"/>
      <c r="EC313" s="186"/>
      <c r="ED313" s="186"/>
      <c r="EE313" s="186"/>
      <c r="EF313" s="186"/>
      <c r="EG313" s="186"/>
      <c r="EH313" s="186"/>
      <c r="EI313" s="186"/>
      <c r="EJ313" s="186"/>
      <c r="EK313" s="186"/>
      <c r="EL313" s="186"/>
      <c r="EM313" s="186"/>
      <c r="EN313" s="186"/>
      <c r="EO313" s="186"/>
      <c r="EP313" s="186"/>
      <c r="EQ313" s="186"/>
      <c r="ER313" s="186"/>
      <c r="ES313" s="186"/>
      <c r="ET313" s="186"/>
      <c r="EU313" s="186"/>
      <c r="EV313" s="186"/>
      <c r="EW313" s="186"/>
      <c r="EX313" s="186"/>
      <c r="EY313" s="186"/>
      <c r="EZ313" s="186"/>
      <c r="FA313" s="186"/>
      <c r="FB313" s="186"/>
      <c r="FC313" s="186"/>
      <c r="FD313" s="186"/>
      <c r="FE313" s="186"/>
      <c r="FF313" s="186"/>
      <c r="FG313" s="186"/>
      <c r="FH313" s="186"/>
      <c r="FI313" s="186"/>
      <c r="FJ313" s="186"/>
      <c r="FK313" s="186"/>
      <c r="FL313" s="186"/>
      <c r="FM313" s="186"/>
      <c r="FN313" s="186"/>
      <c r="FO313" s="186"/>
      <c r="FP313" s="186"/>
      <c r="FQ313" s="186"/>
      <c r="FR313" s="186"/>
      <c r="FS313" s="186"/>
      <c r="FT313" s="186"/>
      <c r="FU313" s="186"/>
      <c r="FV313" s="186"/>
      <c r="FW313" s="186"/>
      <c r="FX313" s="186"/>
      <c r="FY313" s="186"/>
      <c r="FZ313" s="186"/>
      <c r="GA313" s="186"/>
      <c r="GB313" s="186"/>
      <c r="GC313" s="186"/>
      <c r="GD313" s="186"/>
      <c r="GE313" s="186"/>
      <c r="GF313" s="186"/>
      <c r="GG313" s="186"/>
      <c r="GH313" s="186"/>
      <c r="GI313" s="186"/>
      <c r="GJ313" s="186"/>
      <c r="GK313" s="186"/>
      <c r="GL313" s="186"/>
      <c r="GM313" s="186"/>
      <c r="GN313" s="186"/>
      <c r="GO313" s="186"/>
      <c r="GP313" s="186"/>
      <c r="GQ313" s="186"/>
      <c r="GR313" s="186"/>
      <c r="GS313" s="186"/>
      <c r="GT313" s="186"/>
      <c r="GU313" s="186"/>
      <c r="GV313" s="186"/>
      <c r="GW313" s="186"/>
      <c r="GX313" s="186"/>
      <c r="GY313" s="186"/>
      <c r="GZ313" s="186"/>
      <c r="HA313" s="186"/>
      <c r="HB313" s="186"/>
      <c r="HC313" s="186"/>
      <c r="HD313" s="186"/>
      <c r="HE313" s="186"/>
      <c r="HF313" s="186"/>
      <c r="HG313" s="186"/>
      <c r="HH313" s="186"/>
      <c r="HI313" s="186"/>
      <c r="HJ313" s="186"/>
      <c r="HK313" s="186"/>
      <c r="HL313" s="186"/>
      <c r="HM313" s="186"/>
      <c r="HN313" s="186"/>
      <c r="HO313" s="186"/>
      <c r="HP313" s="186"/>
      <c r="HQ313" s="186"/>
      <c r="HR313" s="186"/>
      <c r="HS313" s="186"/>
      <c r="HT313" s="186"/>
      <c r="HU313" s="186"/>
      <c r="HV313" s="186"/>
      <c r="HW313" s="186"/>
      <c r="HX313" s="186"/>
      <c r="HY313" s="186"/>
      <c r="HZ313" s="186"/>
      <c r="IA313" s="186"/>
    </row>
    <row r="314" spans="1:235" s="200" customFormat="1" ht="13.5" customHeight="1" x14ac:dyDescent="0.25">
      <c r="A314" s="189"/>
      <c r="B314" s="189"/>
      <c r="C314" s="257" t="s">
        <v>185</v>
      </c>
      <c r="D314" s="257"/>
      <c r="E314" s="257"/>
      <c r="F314" s="258">
        <f>F309+F311+F313</f>
        <v>1500</v>
      </c>
      <c r="G314" s="259"/>
      <c r="H314" s="258">
        <f>H309+H311+H313</f>
        <v>1500</v>
      </c>
      <c r="I314" s="259"/>
      <c r="J314" s="260">
        <f>J309+J311+J313</f>
        <v>0</v>
      </c>
      <c r="K314" s="261"/>
      <c r="L314" s="262">
        <f t="shared" si="66"/>
        <v>0</v>
      </c>
      <c r="M314" s="263"/>
      <c r="N314" s="190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186"/>
      <c r="AT314" s="186"/>
      <c r="AU314" s="186"/>
      <c r="AV314" s="186"/>
      <c r="AW314" s="186"/>
      <c r="AX314" s="186"/>
      <c r="AY314" s="186"/>
      <c r="AZ314" s="186"/>
      <c r="BA314" s="186"/>
      <c r="BB314" s="186"/>
      <c r="BC314" s="186"/>
      <c r="BD314" s="186"/>
      <c r="BE314" s="186"/>
      <c r="BF314" s="186"/>
      <c r="BG314" s="186"/>
      <c r="BH314" s="186"/>
      <c r="BI314" s="186"/>
      <c r="BJ314" s="186"/>
      <c r="BK314" s="186"/>
      <c r="BL314" s="186"/>
      <c r="BM314" s="186"/>
      <c r="BN314" s="186"/>
      <c r="BO314" s="186"/>
      <c r="BP314" s="186"/>
      <c r="BQ314" s="186"/>
      <c r="BR314" s="186"/>
      <c r="BS314" s="186"/>
      <c r="BT314" s="186"/>
      <c r="BU314" s="186"/>
      <c r="BV314" s="186"/>
      <c r="BW314" s="186"/>
      <c r="BX314" s="186"/>
      <c r="BY314" s="186"/>
      <c r="BZ314" s="186"/>
      <c r="CA314" s="186"/>
      <c r="CB314" s="186"/>
      <c r="CC314" s="186"/>
      <c r="CD314" s="186"/>
      <c r="CE314" s="186"/>
      <c r="CF314" s="186"/>
      <c r="CG314" s="186"/>
      <c r="CH314" s="186"/>
      <c r="CI314" s="186"/>
      <c r="CJ314" s="186"/>
      <c r="CK314" s="186"/>
      <c r="CL314" s="186"/>
      <c r="CM314" s="186"/>
      <c r="CN314" s="186"/>
      <c r="CO314" s="186"/>
      <c r="CP314" s="186"/>
      <c r="CQ314" s="186"/>
      <c r="CR314" s="186"/>
      <c r="CS314" s="186"/>
      <c r="CT314" s="186"/>
      <c r="CU314" s="186"/>
      <c r="CV314" s="186"/>
      <c r="CW314" s="186"/>
      <c r="CX314" s="186"/>
      <c r="CY314" s="186"/>
      <c r="CZ314" s="186"/>
      <c r="DA314" s="186"/>
      <c r="DB314" s="186"/>
      <c r="DC314" s="186"/>
      <c r="DD314" s="186"/>
      <c r="DE314" s="186"/>
      <c r="DF314" s="186"/>
      <c r="DG314" s="186"/>
      <c r="DH314" s="186"/>
      <c r="DI314" s="186"/>
      <c r="DJ314" s="186"/>
      <c r="DK314" s="186"/>
      <c r="DL314" s="186"/>
      <c r="DM314" s="186"/>
      <c r="DN314" s="186"/>
      <c r="DO314" s="186"/>
      <c r="DP314" s="186"/>
      <c r="DQ314" s="186"/>
      <c r="DR314" s="186"/>
      <c r="DS314" s="186"/>
      <c r="DT314" s="186"/>
      <c r="DU314" s="186"/>
      <c r="DV314" s="186"/>
      <c r="DW314" s="186"/>
      <c r="DX314" s="186"/>
      <c r="DY314" s="186"/>
      <c r="DZ314" s="186"/>
      <c r="EA314" s="186"/>
      <c r="EB314" s="186"/>
      <c r="EC314" s="186"/>
      <c r="ED314" s="186"/>
      <c r="EE314" s="186"/>
      <c r="EF314" s="186"/>
      <c r="EG314" s="186"/>
      <c r="EH314" s="186"/>
      <c r="EI314" s="186"/>
      <c r="EJ314" s="186"/>
      <c r="EK314" s="186"/>
      <c r="EL314" s="186"/>
      <c r="EM314" s="186"/>
      <c r="EN314" s="186"/>
      <c r="EO314" s="186"/>
      <c r="EP314" s="186"/>
      <c r="EQ314" s="186"/>
      <c r="ER314" s="186"/>
      <c r="ES314" s="186"/>
      <c r="ET314" s="186"/>
      <c r="EU314" s="186"/>
      <c r="EV314" s="186"/>
      <c r="EW314" s="186"/>
      <c r="EX314" s="186"/>
      <c r="EY314" s="186"/>
      <c r="EZ314" s="186"/>
      <c r="FA314" s="186"/>
      <c r="FB314" s="186"/>
      <c r="FC314" s="186"/>
      <c r="FD314" s="186"/>
      <c r="FE314" s="186"/>
      <c r="FF314" s="186"/>
      <c r="FG314" s="186"/>
      <c r="FH314" s="186"/>
      <c r="FI314" s="186"/>
      <c r="FJ314" s="186"/>
      <c r="FK314" s="186"/>
      <c r="FL314" s="186"/>
      <c r="FM314" s="186"/>
      <c r="FN314" s="186"/>
      <c r="FO314" s="186"/>
      <c r="FP314" s="186"/>
      <c r="FQ314" s="186"/>
      <c r="FR314" s="186"/>
      <c r="FS314" s="186"/>
      <c r="FT314" s="186"/>
      <c r="FU314" s="186"/>
      <c r="FV314" s="186"/>
      <c r="FW314" s="186"/>
      <c r="FX314" s="186"/>
      <c r="FY314" s="186"/>
      <c r="FZ314" s="186"/>
      <c r="GA314" s="186"/>
      <c r="GB314" s="186"/>
      <c r="GC314" s="186"/>
      <c r="GD314" s="186"/>
      <c r="GE314" s="186"/>
      <c r="GF314" s="186"/>
      <c r="GG314" s="186"/>
      <c r="GH314" s="186"/>
      <c r="GI314" s="186"/>
      <c r="GJ314" s="186"/>
      <c r="GK314" s="186"/>
      <c r="GL314" s="186"/>
      <c r="GM314" s="186"/>
      <c r="GN314" s="186"/>
      <c r="GO314" s="186"/>
      <c r="GP314" s="186"/>
      <c r="GQ314" s="186"/>
      <c r="GR314" s="186"/>
      <c r="GS314" s="186"/>
      <c r="GT314" s="186"/>
      <c r="GU314" s="186"/>
      <c r="GV314" s="186"/>
      <c r="GW314" s="186"/>
      <c r="GX314" s="186"/>
      <c r="GY314" s="186"/>
      <c r="GZ314" s="186"/>
      <c r="HA314" s="186"/>
      <c r="HB314" s="186"/>
      <c r="HC314" s="186"/>
      <c r="HD314" s="186"/>
      <c r="HE314" s="186"/>
      <c r="HF314" s="186"/>
      <c r="HG314" s="186"/>
      <c r="HH314" s="186"/>
      <c r="HI314" s="186"/>
      <c r="HJ314" s="186"/>
      <c r="HK314" s="186"/>
      <c r="HL314" s="186"/>
      <c r="HM314" s="186"/>
      <c r="HN314" s="186"/>
      <c r="HO314" s="186"/>
      <c r="HP314" s="186"/>
      <c r="HQ314" s="186"/>
      <c r="HR314" s="186"/>
      <c r="HS314" s="186"/>
      <c r="HT314" s="186"/>
      <c r="HU314" s="186"/>
      <c r="HV314" s="186"/>
      <c r="HW314" s="186"/>
      <c r="HX314" s="186"/>
      <c r="HY314" s="186"/>
      <c r="HZ314" s="186"/>
      <c r="IA314" s="186"/>
    </row>
    <row r="315" spans="1:235" s="200" customFormat="1" ht="13.5" customHeight="1" x14ac:dyDescent="0.25">
      <c r="A315" s="188"/>
      <c r="B315" s="190"/>
      <c r="C315" s="257" t="s">
        <v>186</v>
      </c>
      <c r="D315" s="257"/>
      <c r="E315" s="257"/>
      <c r="F315" s="258">
        <f>SUM(F314)</f>
        <v>1500</v>
      </c>
      <c r="G315" s="259"/>
      <c r="H315" s="258">
        <f>SUM(H314)</f>
        <v>1500</v>
      </c>
      <c r="I315" s="259"/>
      <c r="J315" s="260">
        <f>SUM(J314)</f>
        <v>0</v>
      </c>
      <c r="K315" s="261"/>
      <c r="L315" s="262">
        <f t="shared" si="66"/>
        <v>0</v>
      </c>
      <c r="M315" s="263"/>
      <c r="N315" s="190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186"/>
      <c r="AT315" s="186"/>
      <c r="AU315" s="186"/>
      <c r="AV315" s="186"/>
      <c r="AW315" s="186"/>
      <c r="AX315" s="186"/>
      <c r="AY315" s="186"/>
      <c r="AZ315" s="186"/>
      <c r="BA315" s="186"/>
      <c r="BB315" s="186"/>
      <c r="BC315" s="186"/>
      <c r="BD315" s="186"/>
      <c r="BE315" s="186"/>
      <c r="BF315" s="186"/>
      <c r="BG315" s="186"/>
      <c r="BH315" s="186"/>
      <c r="BI315" s="186"/>
      <c r="BJ315" s="186"/>
      <c r="BK315" s="186"/>
      <c r="BL315" s="186"/>
      <c r="BM315" s="186"/>
      <c r="BN315" s="186"/>
      <c r="BO315" s="186"/>
      <c r="BP315" s="186"/>
      <c r="BQ315" s="186"/>
      <c r="BR315" s="186"/>
      <c r="BS315" s="186"/>
      <c r="BT315" s="186"/>
      <c r="BU315" s="186"/>
      <c r="BV315" s="186"/>
      <c r="BW315" s="186"/>
      <c r="BX315" s="186"/>
      <c r="BY315" s="186"/>
      <c r="BZ315" s="186"/>
      <c r="CA315" s="186"/>
      <c r="CB315" s="186"/>
      <c r="CC315" s="186"/>
      <c r="CD315" s="186"/>
      <c r="CE315" s="186"/>
      <c r="CF315" s="186"/>
      <c r="CG315" s="186"/>
      <c r="CH315" s="186"/>
      <c r="CI315" s="186"/>
      <c r="CJ315" s="186"/>
      <c r="CK315" s="186"/>
      <c r="CL315" s="186"/>
      <c r="CM315" s="186"/>
      <c r="CN315" s="186"/>
      <c r="CO315" s="186"/>
      <c r="CP315" s="186"/>
      <c r="CQ315" s="186"/>
      <c r="CR315" s="186"/>
      <c r="CS315" s="186"/>
      <c r="CT315" s="186"/>
      <c r="CU315" s="186"/>
      <c r="CV315" s="186"/>
      <c r="CW315" s="186"/>
      <c r="CX315" s="186"/>
      <c r="CY315" s="186"/>
      <c r="CZ315" s="186"/>
      <c r="DA315" s="186"/>
      <c r="DB315" s="186"/>
      <c r="DC315" s="186"/>
      <c r="DD315" s="186"/>
      <c r="DE315" s="186"/>
      <c r="DF315" s="186"/>
      <c r="DG315" s="186"/>
      <c r="DH315" s="186"/>
      <c r="DI315" s="186"/>
      <c r="DJ315" s="186"/>
      <c r="DK315" s="186"/>
      <c r="DL315" s="186"/>
      <c r="DM315" s="186"/>
      <c r="DN315" s="186"/>
      <c r="DO315" s="186"/>
      <c r="DP315" s="186"/>
      <c r="DQ315" s="186"/>
      <c r="DR315" s="186"/>
      <c r="DS315" s="186"/>
      <c r="DT315" s="186"/>
      <c r="DU315" s="186"/>
      <c r="DV315" s="186"/>
      <c r="DW315" s="186"/>
      <c r="DX315" s="186"/>
      <c r="DY315" s="186"/>
      <c r="DZ315" s="186"/>
      <c r="EA315" s="186"/>
      <c r="EB315" s="186"/>
      <c r="EC315" s="186"/>
      <c r="ED315" s="186"/>
      <c r="EE315" s="186"/>
      <c r="EF315" s="186"/>
      <c r="EG315" s="186"/>
      <c r="EH315" s="186"/>
      <c r="EI315" s="186"/>
      <c r="EJ315" s="186"/>
      <c r="EK315" s="186"/>
      <c r="EL315" s="186"/>
      <c r="EM315" s="186"/>
      <c r="EN315" s="186"/>
      <c r="EO315" s="186"/>
      <c r="EP315" s="186"/>
      <c r="EQ315" s="186"/>
      <c r="ER315" s="186"/>
      <c r="ES315" s="186"/>
      <c r="ET315" s="186"/>
      <c r="EU315" s="186"/>
      <c r="EV315" s="186"/>
      <c r="EW315" s="186"/>
      <c r="EX315" s="186"/>
      <c r="EY315" s="186"/>
      <c r="EZ315" s="186"/>
      <c r="FA315" s="186"/>
      <c r="FB315" s="186"/>
      <c r="FC315" s="186"/>
      <c r="FD315" s="186"/>
      <c r="FE315" s="186"/>
      <c r="FF315" s="186"/>
      <c r="FG315" s="186"/>
      <c r="FH315" s="186"/>
      <c r="FI315" s="186"/>
      <c r="FJ315" s="186"/>
      <c r="FK315" s="186"/>
      <c r="FL315" s="186"/>
      <c r="FM315" s="186"/>
      <c r="FN315" s="186"/>
      <c r="FO315" s="186"/>
      <c r="FP315" s="186"/>
      <c r="FQ315" s="186"/>
      <c r="FR315" s="186"/>
      <c r="FS315" s="186"/>
      <c r="FT315" s="186"/>
      <c r="FU315" s="186"/>
      <c r="FV315" s="186"/>
      <c r="FW315" s="186"/>
      <c r="FX315" s="186"/>
      <c r="FY315" s="186"/>
      <c r="FZ315" s="186"/>
      <c r="GA315" s="186"/>
      <c r="GB315" s="186"/>
      <c r="GC315" s="186"/>
      <c r="GD315" s="186"/>
      <c r="GE315" s="186"/>
      <c r="GF315" s="186"/>
      <c r="GG315" s="186"/>
      <c r="GH315" s="186"/>
      <c r="GI315" s="186"/>
      <c r="GJ315" s="186"/>
      <c r="GK315" s="186"/>
      <c r="GL315" s="186"/>
      <c r="GM315" s="186"/>
      <c r="GN315" s="186"/>
      <c r="GO315" s="186"/>
      <c r="GP315" s="186"/>
      <c r="GQ315" s="186"/>
      <c r="GR315" s="186"/>
      <c r="GS315" s="186"/>
      <c r="GT315" s="186"/>
      <c r="GU315" s="186"/>
      <c r="GV315" s="186"/>
      <c r="GW315" s="186"/>
      <c r="GX315" s="186"/>
      <c r="GY315" s="186"/>
      <c r="GZ315" s="186"/>
      <c r="HA315" s="186"/>
      <c r="HB315" s="186"/>
      <c r="HC315" s="186"/>
      <c r="HD315" s="186"/>
      <c r="HE315" s="186"/>
      <c r="HF315" s="186"/>
      <c r="HG315" s="186"/>
      <c r="HH315" s="186"/>
      <c r="HI315" s="186"/>
      <c r="HJ315" s="186"/>
      <c r="HK315" s="186"/>
      <c r="HL315" s="186"/>
      <c r="HM315" s="186"/>
      <c r="HN315" s="186"/>
      <c r="HO315" s="186"/>
      <c r="HP315" s="186"/>
      <c r="HQ315" s="186"/>
      <c r="HR315" s="186"/>
      <c r="HS315" s="186"/>
      <c r="HT315" s="186"/>
      <c r="HU315" s="186"/>
      <c r="HV315" s="186"/>
      <c r="HW315" s="186"/>
      <c r="HX315" s="186"/>
      <c r="HY315" s="186"/>
      <c r="HZ315" s="186"/>
      <c r="IA315" s="186"/>
    </row>
    <row r="316" spans="1:235" s="199" customFormat="1" ht="18" customHeight="1" x14ac:dyDescent="0.25">
      <c r="A316" s="181"/>
      <c r="B316" s="265" t="s">
        <v>195</v>
      </c>
      <c r="C316" s="265"/>
      <c r="D316" s="265"/>
      <c r="E316" s="265"/>
      <c r="F316" s="266">
        <f>F315</f>
        <v>1500</v>
      </c>
      <c r="G316" s="266"/>
      <c r="H316" s="266">
        <f>H315</f>
        <v>1500</v>
      </c>
      <c r="I316" s="266"/>
      <c r="J316" s="267">
        <f>J315</f>
        <v>0</v>
      </c>
      <c r="K316" s="267"/>
      <c r="L316" s="309">
        <f t="shared" si="66"/>
        <v>0</v>
      </c>
      <c r="M316" s="309"/>
      <c r="N316" s="182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0"/>
      <c r="AT316" s="180"/>
      <c r="AU316" s="180"/>
      <c r="AV316" s="180"/>
      <c r="AW316" s="180"/>
      <c r="AX316" s="180"/>
      <c r="AY316" s="180"/>
      <c r="AZ316" s="180"/>
      <c r="BA316" s="180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80"/>
      <c r="BN316" s="180"/>
      <c r="BO316" s="180"/>
      <c r="BP316" s="180"/>
      <c r="BQ316" s="180"/>
      <c r="BR316" s="180"/>
      <c r="BS316" s="180"/>
      <c r="BT316" s="180"/>
      <c r="BU316" s="180"/>
      <c r="BV316" s="180"/>
      <c r="BW316" s="180"/>
      <c r="BX316" s="180"/>
      <c r="BY316" s="180"/>
      <c r="BZ316" s="180"/>
      <c r="CA316" s="180"/>
      <c r="CB316" s="180"/>
      <c r="CC316" s="180"/>
      <c r="CD316" s="180"/>
      <c r="CE316" s="180"/>
      <c r="CF316" s="180"/>
      <c r="CG316" s="180"/>
      <c r="CH316" s="180"/>
      <c r="CI316" s="180"/>
      <c r="CJ316" s="180"/>
      <c r="CK316" s="180"/>
      <c r="CL316" s="180"/>
      <c r="CM316" s="180"/>
      <c r="CN316" s="180"/>
      <c r="CO316" s="180"/>
      <c r="CP316" s="180"/>
      <c r="CQ316" s="180"/>
      <c r="CR316" s="180"/>
      <c r="CS316" s="180"/>
      <c r="CT316" s="180"/>
      <c r="CU316" s="180"/>
      <c r="CV316" s="180"/>
      <c r="CW316" s="180"/>
      <c r="CX316" s="180"/>
      <c r="CY316" s="180"/>
      <c r="CZ316" s="180"/>
      <c r="DA316" s="180"/>
      <c r="DB316" s="180"/>
      <c r="DC316" s="180"/>
      <c r="DD316" s="180"/>
      <c r="DE316" s="180"/>
      <c r="DF316" s="180"/>
      <c r="DG316" s="180"/>
      <c r="DH316" s="180"/>
      <c r="DI316" s="180"/>
      <c r="DJ316" s="180"/>
      <c r="DK316" s="180"/>
      <c r="DL316" s="180"/>
      <c r="DM316" s="180"/>
      <c r="DN316" s="180"/>
      <c r="DO316" s="180"/>
      <c r="DP316" s="180"/>
      <c r="DQ316" s="180"/>
      <c r="DR316" s="180"/>
      <c r="DS316" s="180"/>
      <c r="DT316" s="180"/>
      <c r="DU316" s="180"/>
      <c r="DV316" s="180"/>
      <c r="DW316" s="180"/>
      <c r="DX316" s="180"/>
      <c r="DY316" s="180"/>
      <c r="DZ316" s="180"/>
      <c r="EA316" s="180"/>
      <c r="EB316" s="180"/>
      <c r="EC316" s="180"/>
      <c r="ED316" s="180"/>
      <c r="EE316" s="180"/>
      <c r="EF316" s="180"/>
      <c r="EG316" s="180"/>
      <c r="EH316" s="180"/>
      <c r="EI316" s="180"/>
      <c r="EJ316" s="180"/>
      <c r="EK316" s="180"/>
      <c r="EL316" s="180"/>
      <c r="EM316" s="180"/>
      <c r="EN316" s="180"/>
      <c r="EO316" s="180"/>
      <c r="EP316" s="180"/>
      <c r="EQ316" s="180"/>
      <c r="ER316" s="180"/>
      <c r="ES316" s="180"/>
      <c r="ET316" s="180"/>
      <c r="EU316" s="180"/>
      <c r="EV316" s="180"/>
      <c r="EW316" s="180"/>
      <c r="EX316" s="180"/>
      <c r="EY316" s="180"/>
      <c r="EZ316" s="180"/>
      <c r="FA316" s="180"/>
      <c r="FB316" s="180"/>
      <c r="FC316" s="180"/>
      <c r="FD316" s="180"/>
      <c r="FE316" s="180"/>
      <c r="FF316" s="180"/>
      <c r="FG316" s="180"/>
      <c r="FH316" s="180"/>
      <c r="FI316" s="180"/>
      <c r="FJ316" s="180"/>
      <c r="FK316" s="180"/>
      <c r="FL316" s="180"/>
      <c r="FM316" s="180"/>
      <c r="FN316" s="180"/>
      <c r="FO316" s="180"/>
      <c r="FP316" s="180"/>
      <c r="FQ316" s="180"/>
      <c r="FR316" s="180"/>
      <c r="FS316" s="180"/>
      <c r="FT316" s="180"/>
      <c r="FU316" s="180"/>
      <c r="FV316" s="180"/>
      <c r="FW316" s="180"/>
      <c r="FX316" s="180"/>
      <c r="FY316" s="180"/>
      <c r="FZ316" s="180"/>
      <c r="GA316" s="180"/>
      <c r="GB316" s="180"/>
      <c r="GC316" s="180"/>
      <c r="GD316" s="180"/>
      <c r="GE316" s="180"/>
      <c r="GF316" s="180"/>
      <c r="GG316" s="180"/>
      <c r="GH316" s="180"/>
      <c r="GI316" s="180"/>
      <c r="GJ316" s="180"/>
      <c r="GK316" s="180"/>
      <c r="GL316" s="180"/>
      <c r="GM316" s="180"/>
      <c r="GN316" s="180"/>
      <c r="GO316" s="180"/>
      <c r="GP316" s="180"/>
      <c r="GQ316" s="180"/>
      <c r="GR316" s="180"/>
      <c r="GS316" s="180"/>
      <c r="GT316" s="180"/>
      <c r="GU316" s="180"/>
      <c r="GV316" s="180"/>
      <c r="GW316" s="180"/>
      <c r="GX316" s="180"/>
      <c r="GY316" s="180"/>
      <c r="GZ316" s="180"/>
      <c r="HA316" s="180"/>
      <c r="HB316" s="180"/>
      <c r="HC316" s="180"/>
      <c r="HD316" s="180"/>
      <c r="HE316" s="180"/>
      <c r="HF316" s="180"/>
      <c r="HG316" s="180"/>
      <c r="HH316" s="180"/>
      <c r="HI316" s="180"/>
      <c r="HJ316" s="180"/>
      <c r="HK316" s="180"/>
      <c r="HL316" s="180"/>
      <c r="HM316" s="180"/>
      <c r="HN316" s="180"/>
      <c r="HO316" s="180"/>
      <c r="HP316" s="180"/>
      <c r="HQ316" s="180"/>
      <c r="HR316" s="180"/>
      <c r="HS316" s="180"/>
      <c r="HT316" s="180"/>
      <c r="HU316" s="180"/>
      <c r="HV316" s="180"/>
      <c r="HW316" s="180"/>
      <c r="HX316" s="180"/>
      <c r="HY316" s="180"/>
      <c r="HZ316" s="180"/>
      <c r="IA316" s="180"/>
    </row>
    <row r="317" spans="1:235" s="199" customFormat="1" ht="18" customHeight="1" x14ac:dyDescent="0.25">
      <c r="A317" s="181"/>
      <c r="B317" s="270" t="s">
        <v>162</v>
      </c>
      <c r="C317" s="270"/>
      <c r="D317" s="270"/>
      <c r="E317" s="270"/>
      <c r="F317" s="271">
        <f>F316</f>
        <v>1500</v>
      </c>
      <c r="G317" s="271"/>
      <c r="H317" s="271">
        <f>H316</f>
        <v>1500</v>
      </c>
      <c r="I317" s="271"/>
      <c r="J317" s="272">
        <f>J316</f>
        <v>0</v>
      </c>
      <c r="K317" s="272"/>
      <c r="L317" s="273">
        <f t="shared" si="66"/>
        <v>0</v>
      </c>
      <c r="M317" s="273"/>
      <c r="N317" s="182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80"/>
      <c r="BN317" s="180"/>
      <c r="BO317" s="180"/>
      <c r="BP317" s="180"/>
      <c r="BQ317" s="180"/>
      <c r="BR317" s="180"/>
      <c r="BS317" s="180"/>
      <c r="BT317" s="180"/>
      <c r="BU317" s="180"/>
      <c r="BV317" s="180"/>
      <c r="BW317" s="180"/>
      <c r="BX317" s="180"/>
      <c r="BY317" s="180"/>
      <c r="BZ317" s="180"/>
      <c r="CA317" s="180"/>
      <c r="CB317" s="180"/>
      <c r="CC317" s="180"/>
      <c r="CD317" s="180"/>
      <c r="CE317" s="180"/>
      <c r="CF317" s="180"/>
      <c r="CG317" s="180"/>
      <c r="CH317" s="180"/>
      <c r="CI317" s="180"/>
      <c r="CJ317" s="180"/>
      <c r="CK317" s="180"/>
      <c r="CL317" s="180"/>
      <c r="CM317" s="180"/>
      <c r="CN317" s="180"/>
      <c r="CO317" s="180"/>
      <c r="CP317" s="180"/>
      <c r="CQ317" s="180"/>
      <c r="CR317" s="180"/>
      <c r="CS317" s="180"/>
      <c r="CT317" s="180"/>
      <c r="CU317" s="180"/>
      <c r="CV317" s="180"/>
      <c r="CW317" s="180"/>
      <c r="CX317" s="180"/>
      <c r="CY317" s="180"/>
      <c r="CZ317" s="180"/>
      <c r="DA317" s="180"/>
      <c r="DB317" s="180"/>
      <c r="DC317" s="180"/>
      <c r="DD317" s="180"/>
      <c r="DE317" s="180"/>
      <c r="DF317" s="180"/>
      <c r="DG317" s="180"/>
      <c r="DH317" s="180"/>
      <c r="DI317" s="180"/>
      <c r="DJ317" s="180"/>
      <c r="DK317" s="180"/>
      <c r="DL317" s="180"/>
      <c r="DM317" s="180"/>
      <c r="DN317" s="180"/>
      <c r="DO317" s="180"/>
      <c r="DP317" s="180"/>
      <c r="DQ317" s="180"/>
      <c r="DR317" s="180"/>
      <c r="DS317" s="180"/>
      <c r="DT317" s="180"/>
      <c r="DU317" s="180"/>
      <c r="DV317" s="180"/>
      <c r="DW317" s="180"/>
      <c r="DX317" s="180"/>
      <c r="DY317" s="180"/>
      <c r="DZ317" s="180"/>
      <c r="EA317" s="180"/>
      <c r="EB317" s="180"/>
      <c r="EC317" s="180"/>
      <c r="ED317" s="180"/>
      <c r="EE317" s="180"/>
      <c r="EF317" s="180"/>
      <c r="EG317" s="180"/>
      <c r="EH317" s="180"/>
      <c r="EI317" s="180"/>
      <c r="EJ317" s="180"/>
      <c r="EK317" s="180"/>
      <c r="EL317" s="180"/>
      <c r="EM317" s="180"/>
      <c r="EN317" s="180"/>
      <c r="EO317" s="180"/>
      <c r="EP317" s="180"/>
      <c r="EQ317" s="180"/>
      <c r="ER317" s="180"/>
      <c r="ES317" s="180"/>
      <c r="ET317" s="180"/>
      <c r="EU317" s="180"/>
      <c r="EV317" s="180"/>
      <c r="EW317" s="180"/>
      <c r="EX317" s="180"/>
      <c r="EY317" s="180"/>
      <c r="EZ317" s="180"/>
      <c r="FA317" s="180"/>
      <c r="FB317" s="180"/>
      <c r="FC317" s="180"/>
      <c r="FD317" s="180"/>
      <c r="FE317" s="180"/>
      <c r="FF317" s="180"/>
      <c r="FG317" s="180"/>
      <c r="FH317" s="180"/>
      <c r="FI317" s="180"/>
      <c r="FJ317" s="180"/>
      <c r="FK317" s="180"/>
      <c r="FL317" s="180"/>
      <c r="FM317" s="180"/>
      <c r="FN317" s="180"/>
      <c r="FO317" s="180"/>
      <c r="FP317" s="180"/>
      <c r="FQ317" s="180"/>
      <c r="FR317" s="180"/>
      <c r="FS317" s="180"/>
      <c r="FT317" s="180"/>
      <c r="FU317" s="180"/>
      <c r="FV317" s="180"/>
      <c r="FW317" s="180"/>
      <c r="FX317" s="180"/>
      <c r="FY317" s="180"/>
      <c r="FZ317" s="180"/>
      <c r="GA317" s="180"/>
      <c r="GB317" s="180"/>
      <c r="GC317" s="180"/>
      <c r="GD317" s="180"/>
      <c r="GE317" s="180"/>
      <c r="GF317" s="180"/>
      <c r="GG317" s="180"/>
      <c r="GH317" s="180"/>
      <c r="GI317" s="180"/>
      <c r="GJ317" s="180"/>
      <c r="GK317" s="180"/>
      <c r="GL317" s="180"/>
      <c r="GM317" s="180"/>
      <c r="GN317" s="180"/>
      <c r="GO317" s="180"/>
      <c r="GP317" s="180"/>
      <c r="GQ317" s="180"/>
      <c r="GR317" s="180"/>
      <c r="GS317" s="180"/>
      <c r="GT317" s="180"/>
      <c r="GU317" s="180"/>
      <c r="GV317" s="180"/>
      <c r="GW317" s="180"/>
      <c r="GX317" s="180"/>
      <c r="GY317" s="180"/>
      <c r="GZ317" s="180"/>
      <c r="HA317" s="180"/>
      <c r="HB317" s="180"/>
      <c r="HC317" s="180"/>
      <c r="HD317" s="180"/>
      <c r="HE317" s="180"/>
      <c r="HF317" s="180"/>
      <c r="HG317" s="180"/>
      <c r="HH317" s="180"/>
      <c r="HI317" s="180"/>
      <c r="HJ317" s="180"/>
      <c r="HK317" s="180"/>
      <c r="HL317" s="180"/>
      <c r="HM317" s="180"/>
      <c r="HN317" s="180"/>
      <c r="HO317" s="180"/>
      <c r="HP317" s="180"/>
      <c r="HQ317" s="180"/>
      <c r="HR317" s="180"/>
      <c r="HS317" s="180"/>
      <c r="HT317" s="180"/>
      <c r="HU317" s="180"/>
      <c r="HV317" s="180"/>
      <c r="HW317" s="180"/>
      <c r="HX317" s="180"/>
      <c r="HY317" s="180"/>
      <c r="HZ317" s="180"/>
      <c r="IA317" s="180"/>
    </row>
    <row r="318" spans="1:235" s="199" customFormat="1" ht="18" customHeight="1" x14ac:dyDescent="0.25">
      <c r="A318" s="181"/>
      <c r="B318" s="275" t="s">
        <v>261</v>
      </c>
      <c r="C318" s="275"/>
      <c r="D318" s="275"/>
      <c r="E318" s="275"/>
      <c r="F318" s="276">
        <f>F317</f>
        <v>1500</v>
      </c>
      <c r="G318" s="276"/>
      <c r="H318" s="276">
        <f>H317</f>
        <v>1500</v>
      </c>
      <c r="I318" s="276"/>
      <c r="J318" s="277">
        <f>J317</f>
        <v>0</v>
      </c>
      <c r="K318" s="277"/>
      <c r="L318" s="278">
        <f t="shared" si="66"/>
        <v>0</v>
      </c>
      <c r="M318" s="278"/>
      <c r="N318" s="182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0"/>
      <c r="AT318" s="180"/>
      <c r="AU318" s="180"/>
      <c r="AV318" s="180"/>
      <c r="AW318" s="180"/>
      <c r="AX318" s="180"/>
      <c r="AY318" s="180"/>
      <c r="AZ318" s="180"/>
      <c r="BA318" s="180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180"/>
      <c r="BN318" s="180"/>
      <c r="BO318" s="180"/>
      <c r="BP318" s="180"/>
      <c r="BQ318" s="180"/>
      <c r="BR318" s="180"/>
      <c r="BS318" s="180"/>
      <c r="BT318" s="180"/>
      <c r="BU318" s="180"/>
      <c r="BV318" s="180"/>
      <c r="BW318" s="180"/>
      <c r="BX318" s="180"/>
      <c r="BY318" s="180"/>
      <c r="BZ318" s="180"/>
      <c r="CA318" s="180"/>
      <c r="CB318" s="180"/>
      <c r="CC318" s="180"/>
      <c r="CD318" s="180"/>
      <c r="CE318" s="180"/>
      <c r="CF318" s="180"/>
      <c r="CG318" s="180"/>
      <c r="CH318" s="180"/>
      <c r="CI318" s="180"/>
      <c r="CJ318" s="180"/>
      <c r="CK318" s="180"/>
      <c r="CL318" s="180"/>
      <c r="CM318" s="180"/>
      <c r="CN318" s="180"/>
      <c r="CO318" s="180"/>
      <c r="CP318" s="180"/>
      <c r="CQ318" s="180"/>
      <c r="CR318" s="180"/>
      <c r="CS318" s="180"/>
      <c r="CT318" s="180"/>
      <c r="CU318" s="180"/>
      <c r="CV318" s="180"/>
      <c r="CW318" s="180"/>
      <c r="CX318" s="180"/>
      <c r="CY318" s="180"/>
      <c r="CZ318" s="180"/>
      <c r="DA318" s="180"/>
      <c r="DB318" s="180"/>
      <c r="DC318" s="180"/>
      <c r="DD318" s="180"/>
      <c r="DE318" s="180"/>
      <c r="DF318" s="180"/>
      <c r="DG318" s="180"/>
      <c r="DH318" s="180"/>
      <c r="DI318" s="180"/>
      <c r="DJ318" s="180"/>
      <c r="DK318" s="180"/>
      <c r="DL318" s="180"/>
      <c r="DM318" s="180"/>
      <c r="DN318" s="180"/>
      <c r="DO318" s="180"/>
      <c r="DP318" s="180"/>
      <c r="DQ318" s="180"/>
      <c r="DR318" s="180"/>
      <c r="DS318" s="180"/>
      <c r="DT318" s="180"/>
      <c r="DU318" s="180"/>
      <c r="DV318" s="180"/>
      <c r="DW318" s="180"/>
      <c r="DX318" s="180"/>
      <c r="DY318" s="180"/>
      <c r="DZ318" s="180"/>
      <c r="EA318" s="180"/>
      <c r="EB318" s="180"/>
      <c r="EC318" s="180"/>
      <c r="ED318" s="180"/>
      <c r="EE318" s="180"/>
      <c r="EF318" s="180"/>
      <c r="EG318" s="180"/>
      <c r="EH318" s="180"/>
      <c r="EI318" s="180"/>
      <c r="EJ318" s="180"/>
      <c r="EK318" s="180"/>
      <c r="EL318" s="180"/>
      <c r="EM318" s="180"/>
      <c r="EN318" s="180"/>
      <c r="EO318" s="180"/>
      <c r="EP318" s="180"/>
      <c r="EQ318" s="180"/>
      <c r="ER318" s="180"/>
      <c r="ES318" s="180"/>
      <c r="ET318" s="180"/>
      <c r="EU318" s="180"/>
      <c r="EV318" s="180"/>
      <c r="EW318" s="180"/>
      <c r="EX318" s="180"/>
      <c r="EY318" s="180"/>
      <c r="EZ318" s="180"/>
      <c r="FA318" s="180"/>
      <c r="FB318" s="180"/>
      <c r="FC318" s="180"/>
      <c r="FD318" s="180"/>
      <c r="FE318" s="180"/>
      <c r="FF318" s="180"/>
      <c r="FG318" s="180"/>
      <c r="FH318" s="180"/>
      <c r="FI318" s="180"/>
      <c r="FJ318" s="180"/>
      <c r="FK318" s="180"/>
      <c r="FL318" s="180"/>
      <c r="FM318" s="180"/>
      <c r="FN318" s="180"/>
      <c r="FO318" s="180"/>
      <c r="FP318" s="180"/>
      <c r="FQ318" s="180"/>
      <c r="FR318" s="180"/>
      <c r="FS318" s="180"/>
      <c r="FT318" s="180"/>
      <c r="FU318" s="180"/>
      <c r="FV318" s="180"/>
      <c r="FW318" s="180"/>
      <c r="FX318" s="180"/>
      <c r="FY318" s="180"/>
      <c r="FZ318" s="180"/>
      <c r="GA318" s="180"/>
      <c r="GB318" s="180"/>
      <c r="GC318" s="180"/>
      <c r="GD318" s="180"/>
      <c r="GE318" s="180"/>
      <c r="GF318" s="180"/>
      <c r="GG318" s="180"/>
      <c r="GH318" s="180"/>
      <c r="GI318" s="180"/>
      <c r="GJ318" s="180"/>
      <c r="GK318" s="180"/>
      <c r="GL318" s="180"/>
      <c r="GM318" s="180"/>
      <c r="GN318" s="180"/>
      <c r="GO318" s="180"/>
      <c r="GP318" s="180"/>
      <c r="GQ318" s="180"/>
      <c r="GR318" s="180"/>
      <c r="GS318" s="180"/>
      <c r="GT318" s="180"/>
      <c r="GU318" s="180"/>
      <c r="GV318" s="180"/>
      <c r="GW318" s="180"/>
      <c r="GX318" s="180"/>
      <c r="GY318" s="180"/>
      <c r="GZ318" s="180"/>
      <c r="HA318" s="180"/>
      <c r="HB318" s="180"/>
      <c r="HC318" s="180"/>
      <c r="HD318" s="180"/>
      <c r="HE318" s="180"/>
      <c r="HF318" s="180"/>
      <c r="HG318" s="180"/>
      <c r="HH318" s="180"/>
      <c r="HI318" s="180"/>
      <c r="HJ318" s="180"/>
      <c r="HK318" s="180"/>
      <c r="HL318" s="180"/>
      <c r="HM318" s="180"/>
      <c r="HN318" s="180"/>
      <c r="HO318" s="180"/>
      <c r="HP318" s="180"/>
      <c r="HQ318" s="180"/>
      <c r="HR318" s="180"/>
      <c r="HS318" s="180"/>
      <c r="HT318" s="180"/>
      <c r="HU318" s="180"/>
      <c r="HV318" s="180"/>
      <c r="HW318" s="180"/>
      <c r="HX318" s="180"/>
      <c r="HY318" s="180"/>
      <c r="HZ318" s="180"/>
      <c r="IA318" s="180"/>
    </row>
    <row r="319" spans="1:235" s="199" customFormat="1" ht="18" customHeight="1" x14ac:dyDescent="0.25">
      <c r="A319" s="181"/>
      <c r="B319" s="244" t="s">
        <v>262</v>
      </c>
      <c r="C319" s="244"/>
      <c r="D319" s="244"/>
      <c r="E319" s="244"/>
      <c r="F319" s="245">
        <f>F270+F292+F301+F318</f>
        <v>1167666</v>
      </c>
      <c r="G319" s="245"/>
      <c r="H319" s="245">
        <f>H270+H292+H301+H318</f>
        <v>1167666</v>
      </c>
      <c r="I319" s="245"/>
      <c r="J319" s="246">
        <f>J270+J292+J301+J318</f>
        <v>654565.33999999985</v>
      </c>
      <c r="K319" s="246"/>
      <c r="L319" s="247">
        <f t="shared" si="66"/>
        <v>0.56057583247264187</v>
      </c>
      <c r="M319" s="247"/>
      <c r="N319" s="182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0"/>
      <c r="AX319" s="180"/>
      <c r="AY319" s="180"/>
      <c r="AZ319" s="180"/>
      <c r="BA319" s="180"/>
      <c r="BB319" s="180"/>
      <c r="BC319" s="180"/>
      <c r="BD319" s="180"/>
      <c r="BE319" s="180"/>
      <c r="BF319" s="180"/>
      <c r="BG319" s="180"/>
      <c r="BH319" s="180"/>
      <c r="BI319" s="180"/>
      <c r="BJ319" s="180"/>
      <c r="BK319" s="180"/>
      <c r="BL319" s="180"/>
      <c r="BM319" s="180"/>
      <c r="BN319" s="180"/>
      <c r="BO319" s="180"/>
      <c r="BP319" s="180"/>
      <c r="BQ319" s="180"/>
      <c r="BR319" s="180"/>
      <c r="BS319" s="180"/>
      <c r="BT319" s="180"/>
      <c r="BU319" s="180"/>
      <c r="BV319" s="180"/>
      <c r="BW319" s="180"/>
      <c r="BX319" s="180"/>
      <c r="BY319" s="180"/>
      <c r="BZ319" s="180"/>
      <c r="CA319" s="180"/>
      <c r="CB319" s="180"/>
      <c r="CC319" s="180"/>
      <c r="CD319" s="180"/>
      <c r="CE319" s="180"/>
      <c r="CF319" s="180"/>
      <c r="CG319" s="180"/>
      <c r="CH319" s="180"/>
      <c r="CI319" s="180"/>
      <c r="CJ319" s="180"/>
      <c r="CK319" s="180"/>
      <c r="CL319" s="180"/>
      <c r="CM319" s="180"/>
      <c r="CN319" s="180"/>
      <c r="CO319" s="180"/>
      <c r="CP319" s="180"/>
      <c r="CQ319" s="180"/>
      <c r="CR319" s="180"/>
      <c r="CS319" s="180"/>
      <c r="CT319" s="180"/>
      <c r="CU319" s="180"/>
      <c r="CV319" s="180"/>
      <c r="CW319" s="180"/>
      <c r="CX319" s="180"/>
      <c r="CY319" s="180"/>
      <c r="CZ319" s="180"/>
      <c r="DA319" s="180"/>
      <c r="DB319" s="180"/>
      <c r="DC319" s="180"/>
      <c r="DD319" s="180"/>
      <c r="DE319" s="180"/>
      <c r="DF319" s="180"/>
      <c r="DG319" s="180"/>
      <c r="DH319" s="180"/>
      <c r="DI319" s="180"/>
      <c r="DJ319" s="180"/>
      <c r="DK319" s="180"/>
      <c r="DL319" s="180"/>
      <c r="DM319" s="180"/>
      <c r="DN319" s="180"/>
      <c r="DO319" s="180"/>
      <c r="DP319" s="180"/>
      <c r="DQ319" s="180"/>
      <c r="DR319" s="180"/>
      <c r="DS319" s="180"/>
      <c r="DT319" s="180"/>
      <c r="DU319" s="180"/>
      <c r="DV319" s="180"/>
      <c r="DW319" s="180"/>
      <c r="DX319" s="180"/>
      <c r="DY319" s="180"/>
      <c r="DZ319" s="180"/>
      <c r="EA319" s="180"/>
      <c r="EB319" s="180"/>
      <c r="EC319" s="180"/>
      <c r="ED319" s="180"/>
      <c r="EE319" s="180"/>
      <c r="EF319" s="180"/>
      <c r="EG319" s="180"/>
      <c r="EH319" s="180"/>
      <c r="EI319" s="180"/>
      <c r="EJ319" s="180"/>
      <c r="EK319" s="180"/>
      <c r="EL319" s="180"/>
      <c r="EM319" s="180"/>
      <c r="EN319" s="180"/>
      <c r="EO319" s="180"/>
      <c r="EP319" s="180"/>
      <c r="EQ319" s="180"/>
      <c r="ER319" s="180"/>
      <c r="ES319" s="180"/>
      <c r="ET319" s="180"/>
      <c r="EU319" s="180"/>
      <c r="EV319" s="180"/>
      <c r="EW319" s="180"/>
      <c r="EX319" s="180"/>
      <c r="EY319" s="180"/>
      <c r="EZ319" s="180"/>
      <c r="FA319" s="180"/>
      <c r="FB319" s="180"/>
      <c r="FC319" s="180"/>
      <c r="FD319" s="180"/>
      <c r="FE319" s="180"/>
      <c r="FF319" s="180"/>
      <c r="FG319" s="180"/>
      <c r="FH319" s="180"/>
      <c r="FI319" s="180"/>
      <c r="FJ319" s="180"/>
      <c r="FK319" s="180"/>
      <c r="FL319" s="180"/>
      <c r="FM319" s="180"/>
      <c r="FN319" s="180"/>
      <c r="FO319" s="180"/>
      <c r="FP319" s="180"/>
      <c r="FQ319" s="180"/>
      <c r="FR319" s="180"/>
      <c r="FS319" s="180"/>
      <c r="FT319" s="180"/>
      <c r="FU319" s="180"/>
      <c r="FV319" s="180"/>
      <c r="FW319" s="180"/>
      <c r="FX319" s="180"/>
      <c r="FY319" s="180"/>
      <c r="FZ319" s="180"/>
      <c r="GA319" s="180"/>
      <c r="GB319" s="180"/>
      <c r="GC319" s="180"/>
      <c r="GD319" s="180"/>
      <c r="GE319" s="180"/>
      <c r="GF319" s="180"/>
      <c r="GG319" s="180"/>
      <c r="GH319" s="180"/>
      <c r="GI319" s="180"/>
      <c r="GJ319" s="180"/>
      <c r="GK319" s="180"/>
      <c r="GL319" s="180"/>
      <c r="GM319" s="180"/>
      <c r="GN319" s="180"/>
      <c r="GO319" s="180"/>
      <c r="GP319" s="180"/>
      <c r="GQ319" s="180"/>
      <c r="GR319" s="180"/>
      <c r="GS319" s="180"/>
      <c r="GT319" s="180"/>
      <c r="GU319" s="180"/>
      <c r="GV319" s="180"/>
      <c r="GW319" s="180"/>
      <c r="GX319" s="180"/>
      <c r="GY319" s="180"/>
      <c r="GZ319" s="180"/>
      <c r="HA319" s="180"/>
      <c r="HB319" s="180"/>
      <c r="HC319" s="180"/>
      <c r="HD319" s="180"/>
      <c r="HE319" s="180"/>
      <c r="HF319" s="180"/>
      <c r="HG319" s="180"/>
      <c r="HH319" s="180"/>
      <c r="HI319" s="180"/>
      <c r="HJ319" s="180"/>
      <c r="HK319" s="180"/>
      <c r="HL319" s="180"/>
      <c r="HM319" s="180"/>
      <c r="HN319" s="180"/>
      <c r="HO319" s="180"/>
      <c r="HP319" s="180"/>
      <c r="HQ319" s="180"/>
      <c r="HR319" s="180"/>
      <c r="HS319" s="180"/>
      <c r="HT319" s="180"/>
      <c r="HU319" s="180"/>
      <c r="HV319" s="180"/>
      <c r="HW319" s="180"/>
      <c r="HX319" s="180"/>
      <c r="HY319" s="180"/>
      <c r="HZ319" s="180"/>
      <c r="IA319" s="180"/>
    </row>
    <row r="320" spans="1:235" ht="18" customHeight="1" x14ac:dyDescent="0.25">
      <c r="A320" s="129"/>
      <c r="B320" s="119"/>
      <c r="C320" s="119"/>
      <c r="D320" s="119"/>
      <c r="E320" s="119"/>
      <c r="F320" s="134"/>
      <c r="G320" s="134"/>
      <c r="H320" s="134"/>
      <c r="I320" s="134"/>
      <c r="J320" s="134"/>
      <c r="K320" s="134"/>
      <c r="L320" s="130"/>
      <c r="M320" s="130"/>
      <c r="N320" s="116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  <c r="AX320" s="94"/>
      <c r="AY320" s="94"/>
      <c r="AZ320" s="94"/>
      <c r="BA320" s="94"/>
      <c r="BB320" s="94"/>
      <c r="BC320" s="94"/>
      <c r="BD320" s="94"/>
      <c r="BE320" s="94"/>
      <c r="BF320" s="94"/>
      <c r="BG320" s="94"/>
      <c r="BH320" s="94"/>
      <c r="BI320" s="94"/>
      <c r="BJ320" s="94"/>
      <c r="BK320" s="94"/>
      <c r="BL320" s="94"/>
      <c r="BM320" s="94"/>
      <c r="BN320" s="94"/>
      <c r="BO320" s="94"/>
      <c r="BP320" s="94"/>
      <c r="BQ320" s="94"/>
      <c r="BR320" s="94"/>
      <c r="BS320" s="94"/>
      <c r="BT320" s="94"/>
      <c r="BU320" s="94"/>
      <c r="BV320" s="94"/>
      <c r="BW320" s="94"/>
      <c r="BX320" s="94"/>
      <c r="BY320" s="94"/>
      <c r="BZ320" s="94"/>
      <c r="CA320" s="94"/>
      <c r="CB320" s="94"/>
      <c r="CC320" s="94"/>
      <c r="CD320" s="94"/>
      <c r="CE320" s="94"/>
      <c r="CF320" s="94"/>
      <c r="CG320" s="94"/>
      <c r="CH320" s="94"/>
      <c r="CI320" s="94"/>
      <c r="CJ320" s="94"/>
      <c r="CK320" s="94"/>
      <c r="CL320" s="94"/>
      <c r="CM320" s="94"/>
      <c r="CN320" s="94"/>
      <c r="CO320" s="94"/>
      <c r="CP320" s="94"/>
      <c r="CQ320" s="94"/>
      <c r="CR320" s="94"/>
      <c r="CS320" s="94"/>
      <c r="CT320" s="94"/>
      <c r="CU320" s="94"/>
      <c r="CV320" s="94"/>
      <c r="CW320" s="94"/>
      <c r="CX320" s="94"/>
      <c r="CY320" s="94"/>
      <c r="CZ320" s="94"/>
      <c r="DA320" s="94"/>
      <c r="DB320" s="94"/>
      <c r="DC320" s="94"/>
      <c r="DD320" s="94"/>
      <c r="DE320" s="94"/>
      <c r="DF320" s="94"/>
      <c r="DG320" s="94"/>
      <c r="DH320" s="94"/>
      <c r="DI320" s="94"/>
      <c r="DJ320" s="94"/>
      <c r="DK320" s="94"/>
      <c r="DL320" s="94"/>
      <c r="DM320" s="94"/>
      <c r="DN320" s="94"/>
      <c r="DO320" s="94"/>
      <c r="DP320" s="94"/>
      <c r="DQ320" s="94"/>
      <c r="DR320" s="94"/>
      <c r="DS320" s="94"/>
      <c r="DT320" s="94"/>
      <c r="DU320" s="94"/>
      <c r="DV320" s="94"/>
      <c r="DW320" s="94"/>
      <c r="DX320" s="94"/>
      <c r="DY320" s="94"/>
      <c r="DZ320" s="94"/>
      <c r="EA320" s="94"/>
      <c r="EB320" s="94"/>
      <c r="EC320" s="94"/>
      <c r="ED320" s="94"/>
      <c r="EE320" s="94"/>
      <c r="EF320" s="94"/>
      <c r="EG320" s="94"/>
      <c r="EH320" s="94"/>
      <c r="EI320" s="94"/>
      <c r="EJ320" s="94"/>
      <c r="EK320" s="94"/>
      <c r="EL320" s="94"/>
      <c r="EM320" s="94"/>
      <c r="EN320" s="94"/>
      <c r="EO320" s="94"/>
      <c r="EP320" s="94"/>
      <c r="EQ320" s="94"/>
      <c r="ER320" s="94"/>
      <c r="ES320" s="94"/>
      <c r="ET320" s="94"/>
      <c r="EU320" s="94"/>
      <c r="EV320" s="94"/>
      <c r="EW320" s="94"/>
      <c r="EX320" s="94"/>
      <c r="EY320" s="94"/>
      <c r="EZ320" s="94"/>
      <c r="FA320" s="94"/>
      <c r="FB320" s="94"/>
      <c r="FC320" s="94"/>
      <c r="FD320" s="94"/>
      <c r="FE320" s="94"/>
      <c r="FF320" s="94"/>
      <c r="FG320" s="94"/>
      <c r="FH320" s="94"/>
      <c r="FI320" s="94"/>
      <c r="FJ320" s="94"/>
      <c r="FK320" s="94"/>
      <c r="FL320" s="94"/>
      <c r="FM320" s="94"/>
      <c r="FN320" s="94"/>
      <c r="FO320" s="94"/>
      <c r="FP320" s="94"/>
      <c r="FQ320" s="94"/>
      <c r="FR320" s="94"/>
      <c r="FS320" s="94"/>
      <c r="FT320" s="94"/>
      <c r="FU320" s="94"/>
      <c r="FV320" s="94"/>
      <c r="FW320" s="94"/>
      <c r="FX320" s="94"/>
      <c r="FY320" s="94"/>
      <c r="FZ320" s="94"/>
      <c r="GA320" s="94"/>
      <c r="GB320" s="94"/>
      <c r="GC320" s="94"/>
      <c r="GD320" s="94"/>
      <c r="GE320" s="94"/>
      <c r="GF320" s="94"/>
      <c r="GG320" s="94"/>
      <c r="GH320" s="94"/>
      <c r="GI320" s="94"/>
      <c r="GJ320" s="94"/>
      <c r="GK320" s="94"/>
      <c r="GL320" s="94"/>
      <c r="GM320" s="94"/>
      <c r="GN320" s="94"/>
      <c r="GO320" s="94"/>
      <c r="GP320" s="94"/>
      <c r="GQ320" s="94"/>
      <c r="GR320" s="94"/>
      <c r="GS320" s="94"/>
      <c r="GT320" s="94"/>
      <c r="GU320" s="94"/>
      <c r="GV320" s="94"/>
      <c r="GW320" s="94"/>
      <c r="GX320" s="94"/>
      <c r="GY320" s="94"/>
      <c r="GZ320" s="94"/>
      <c r="HA320" s="94"/>
      <c r="HB320" s="94"/>
      <c r="HC320" s="94"/>
      <c r="HD320" s="94"/>
      <c r="HE320" s="94"/>
      <c r="HF320" s="94"/>
      <c r="HG320" s="94"/>
      <c r="HH320" s="94"/>
      <c r="HI320" s="94"/>
      <c r="HJ320" s="94"/>
      <c r="HK320" s="94"/>
      <c r="HL320" s="94"/>
      <c r="HM320" s="94"/>
      <c r="HN320" s="94"/>
      <c r="HO320" s="94"/>
      <c r="HP320" s="94"/>
      <c r="HQ320" s="94"/>
      <c r="HR320" s="94"/>
      <c r="HS320" s="94"/>
      <c r="HT320" s="94"/>
      <c r="HU320" s="94"/>
      <c r="HV320" s="94"/>
      <c r="HW320" s="94"/>
      <c r="HX320" s="94"/>
      <c r="HY320" s="94"/>
      <c r="HZ320" s="94"/>
      <c r="IA320" s="94"/>
    </row>
    <row r="321" spans="1:235" s="199" customFormat="1" ht="18" customHeight="1" x14ac:dyDescent="0.25">
      <c r="A321" s="181"/>
      <c r="B321" s="280" t="s">
        <v>263</v>
      </c>
      <c r="C321" s="280"/>
      <c r="D321" s="280"/>
      <c r="E321" s="280"/>
      <c r="F321" s="280"/>
      <c r="G321" s="280"/>
      <c r="H321" s="280"/>
      <c r="I321" s="280"/>
      <c r="J321" s="280"/>
      <c r="K321" s="280"/>
      <c r="L321" s="280"/>
      <c r="M321" s="280"/>
      <c r="N321" s="179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/>
      <c r="AS321" s="180"/>
      <c r="AT321" s="180"/>
      <c r="AU321" s="180"/>
      <c r="AV321" s="180"/>
      <c r="AW321" s="180"/>
      <c r="AX321" s="180"/>
      <c r="AY321" s="180"/>
      <c r="AZ321" s="180"/>
      <c r="BA321" s="180"/>
      <c r="BB321" s="180"/>
      <c r="BC321" s="180"/>
      <c r="BD321" s="180"/>
      <c r="BE321" s="180"/>
      <c r="BF321" s="180"/>
      <c r="BG321" s="180"/>
      <c r="BH321" s="180"/>
      <c r="BI321" s="180"/>
      <c r="BJ321" s="180"/>
      <c r="BK321" s="180"/>
      <c r="BL321" s="180"/>
      <c r="BM321" s="180"/>
      <c r="BN321" s="180"/>
      <c r="BO321" s="180"/>
      <c r="BP321" s="180"/>
      <c r="BQ321" s="180"/>
      <c r="BR321" s="180"/>
      <c r="BS321" s="180"/>
      <c r="BT321" s="180"/>
      <c r="BU321" s="180"/>
      <c r="BV321" s="180"/>
      <c r="BW321" s="180"/>
      <c r="BX321" s="180"/>
      <c r="BY321" s="180"/>
      <c r="BZ321" s="180"/>
      <c r="CA321" s="180"/>
      <c r="CB321" s="180"/>
      <c r="CC321" s="180"/>
      <c r="CD321" s="180"/>
      <c r="CE321" s="180"/>
      <c r="CF321" s="180"/>
      <c r="CG321" s="180"/>
      <c r="CH321" s="180"/>
      <c r="CI321" s="180"/>
      <c r="CJ321" s="180"/>
      <c r="CK321" s="180"/>
      <c r="CL321" s="180"/>
      <c r="CM321" s="180"/>
      <c r="CN321" s="180"/>
      <c r="CO321" s="180"/>
      <c r="CP321" s="180"/>
      <c r="CQ321" s="180"/>
      <c r="CR321" s="180"/>
      <c r="CS321" s="180"/>
      <c r="CT321" s="180"/>
      <c r="CU321" s="180"/>
      <c r="CV321" s="180"/>
      <c r="CW321" s="180"/>
      <c r="CX321" s="180"/>
      <c r="CY321" s="180"/>
      <c r="CZ321" s="180"/>
      <c r="DA321" s="180"/>
      <c r="DB321" s="180"/>
      <c r="DC321" s="180"/>
      <c r="DD321" s="180"/>
      <c r="DE321" s="180"/>
      <c r="DF321" s="180"/>
      <c r="DG321" s="180"/>
      <c r="DH321" s="180"/>
      <c r="DI321" s="180"/>
      <c r="DJ321" s="180"/>
      <c r="DK321" s="180"/>
      <c r="DL321" s="180"/>
      <c r="DM321" s="180"/>
      <c r="DN321" s="180"/>
      <c r="DO321" s="180"/>
      <c r="DP321" s="180"/>
      <c r="DQ321" s="180"/>
      <c r="DR321" s="180"/>
      <c r="DS321" s="180"/>
      <c r="DT321" s="180"/>
      <c r="DU321" s="180"/>
      <c r="DV321" s="180"/>
      <c r="DW321" s="180"/>
      <c r="DX321" s="180"/>
      <c r="DY321" s="180"/>
      <c r="DZ321" s="180"/>
      <c r="EA321" s="180"/>
      <c r="EB321" s="180"/>
      <c r="EC321" s="180"/>
      <c r="ED321" s="180"/>
      <c r="EE321" s="180"/>
      <c r="EF321" s="180"/>
      <c r="EG321" s="180"/>
      <c r="EH321" s="180"/>
      <c r="EI321" s="180"/>
      <c r="EJ321" s="180"/>
      <c r="EK321" s="180"/>
      <c r="EL321" s="180"/>
      <c r="EM321" s="180"/>
      <c r="EN321" s="180"/>
      <c r="EO321" s="180"/>
      <c r="EP321" s="180"/>
      <c r="EQ321" s="180"/>
      <c r="ER321" s="180"/>
      <c r="ES321" s="180"/>
      <c r="ET321" s="180"/>
      <c r="EU321" s="180"/>
      <c r="EV321" s="180"/>
      <c r="EW321" s="180"/>
      <c r="EX321" s="180"/>
      <c r="EY321" s="180"/>
      <c r="EZ321" s="180"/>
      <c r="FA321" s="180"/>
      <c r="FB321" s="180"/>
      <c r="FC321" s="180"/>
      <c r="FD321" s="180"/>
      <c r="FE321" s="180"/>
      <c r="FF321" s="180"/>
      <c r="FG321" s="180"/>
      <c r="FH321" s="180"/>
      <c r="FI321" s="180"/>
      <c r="FJ321" s="180"/>
      <c r="FK321" s="180"/>
      <c r="FL321" s="180"/>
      <c r="FM321" s="180"/>
      <c r="FN321" s="180"/>
      <c r="FO321" s="180"/>
      <c r="FP321" s="180"/>
      <c r="FQ321" s="180"/>
      <c r="FR321" s="180"/>
      <c r="FS321" s="180"/>
      <c r="FT321" s="180"/>
      <c r="FU321" s="180"/>
      <c r="FV321" s="180"/>
      <c r="FW321" s="180"/>
      <c r="FX321" s="180"/>
      <c r="FY321" s="180"/>
      <c r="FZ321" s="180"/>
      <c r="GA321" s="180"/>
      <c r="GB321" s="180"/>
      <c r="GC321" s="180"/>
      <c r="GD321" s="180"/>
      <c r="GE321" s="180"/>
      <c r="GF321" s="180"/>
      <c r="GG321" s="180"/>
      <c r="GH321" s="180"/>
      <c r="GI321" s="180"/>
      <c r="GJ321" s="180"/>
      <c r="GK321" s="180"/>
      <c r="GL321" s="180"/>
      <c r="GM321" s="180"/>
      <c r="GN321" s="180"/>
      <c r="GO321" s="180"/>
      <c r="GP321" s="180"/>
      <c r="GQ321" s="180"/>
      <c r="GR321" s="180"/>
      <c r="GS321" s="180"/>
      <c r="GT321" s="180"/>
      <c r="GU321" s="180"/>
      <c r="GV321" s="180"/>
      <c r="GW321" s="180"/>
      <c r="GX321" s="180"/>
      <c r="GY321" s="180"/>
      <c r="GZ321" s="180"/>
      <c r="HA321" s="180"/>
      <c r="HB321" s="180"/>
      <c r="HC321" s="180"/>
      <c r="HD321" s="180"/>
      <c r="HE321" s="180"/>
      <c r="HF321" s="180"/>
      <c r="HG321" s="180"/>
      <c r="HH321" s="180"/>
      <c r="HI321" s="180"/>
      <c r="HJ321" s="180"/>
      <c r="HK321" s="180"/>
      <c r="HL321" s="180"/>
      <c r="HM321" s="180"/>
      <c r="HN321" s="180"/>
      <c r="HO321" s="180"/>
      <c r="HP321" s="180"/>
      <c r="HQ321" s="180"/>
      <c r="HR321" s="180"/>
      <c r="HS321" s="180"/>
      <c r="HT321" s="180"/>
      <c r="HU321" s="180"/>
      <c r="HV321" s="180"/>
      <c r="HW321" s="180"/>
      <c r="HX321" s="180"/>
      <c r="HY321" s="180"/>
      <c r="HZ321" s="180"/>
      <c r="IA321" s="180"/>
    </row>
    <row r="322" spans="1:235" s="199" customFormat="1" ht="18" customHeight="1" x14ac:dyDescent="0.25">
      <c r="A322" s="181"/>
      <c r="B322" s="275" t="s">
        <v>264</v>
      </c>
      <c r="C322" s="275"/>
      <c r="D322" s="275"/>
      <c r="E322" s="275"/>
      <c r="F322" s="275"/>
      <c r="G322" s="275"/>
      <c r="H322" s="275"/>
      <c r="I322" s="275"/>
      <c r="J322" s="275"/>
      <c r="K322" s="275"/>
      <c r="L322" s="275"/>
      <c r="M322" s="275"/>
      <c r="N322" s="179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  <c r="AB322" s="180"/>
      <c r="AC322" s="180"/>
      <c r="AD322" s="180"/>
      <c r="AE322" s="180"/>
      <c r="AF322" s="180"/>
      <c r="AG322" s="180"/>
      <c r="AH322" s="180"/>
      <c r="AI322" s="180"/>
      <c r="AJ322" s="180"/>
      <c r="AK322" s="180"/>
      <c r="AL322" s="180"/>
      <c r="AM322" s="180"/>
      <c r="AN322" s="180"/>
      <c r="AO322" s="180"/>
      <c r="AP322" s="180"/>
      <c r="AQ322" s="180"/>
      <c r="AR322" s="180"/>
      <c r="AS322" s="180"/>
      <c r="AT322" s="180"/>
      <c r="AU322" s="180"/>
      <c r="AV322" s="180"/>
      <c r="AW322" s="180"/>
      <c r="AX322" s="180"/>
      <c r="AY322" s="180"/>
      <c r="AZ322" s="180"/>
      <c r="BA322" s="180"/>
      <c r="BB322" s="180"/>
      <c r="BC322" s="180"/>
      <c r="BD322" s="180"/>
      <c r="BE322" s="180"/>
      <c r="BF322" s="180"/>
      <c r="BG322" s="180"/>
      <c r="BH322" s="180"/>
      <c r="BI322" s="180"/>
      <c r="BJ322" s="180"/>
      <c r="BK322" s="180"/>
      <c r="BL322" s="180"/>
      <c r="BM322" s="180"/>
      <c r="BN322" s="180"/>
      <c r="BO322" s="180"/>
      <c r="BP322" s="180"/>
      <c r="BQ322" s="180"/>
      <c r="BR322" s="180"/>
      <c r="BS322" s="180"/>
      <c r="BT322" s="180"/>
      <c r="BU322" s="180"/>
      <c r="BV322" s="180"/>
      <c r="BW322" s="180"/>
      <c r="BX322" s="180"/>
      <c r="BY322" s="180"/>
      <c r="BZ322" s="180"/>
      <c r="CA322" s="180"/>
      <c r="CB322" s="180"/>
      <c r="CC322" s="180"/>
      <c r="CD322" s="180"/>
      <c r="CE322" s="180"/>
      <c r="CF322" s="180"/>
      <c r="CG322" s="180"/>
      <c r="CH322" s="180"/>
      <c r="CI322" s="180"/>
      <c r="CJ322" s="180"/>
      <c r="CK322" s="180"/>
      <c r="CL322" s="180"/>
      <c r="CM322" s="180"/>
      <c r="CN322" s="180"/>
      <c r="CO322" s="180"/>
      <c r="CP322" s="180"/>
      <c r="CQ322" s="180"/>
      <c r="CR322" s="180"/>
      <c r="CS322" s="180"/>
      <c r="CT322" s="180"/>
      <c r="CU322" s="180"/>
      <c r="CV322" s="180"/>
      <c r="CW322" s="180"/>
      <c r="CX322" s="180"/>
      <c r="CY322" s="180"/>
      <c r="CZ322" s="180"/>
      <c r="DA322" s="180"/>
      <c r="DB322" s="180"/>
      <c r="DC322" s="180"/>
      <c r="DD322" s="180"/>
      <c r="DE322" s="180"/>
      <c r="DF322" s="180"/>
      <c r="DG322" s="180"/>
      <c r="DH322" s="180"/>
      <c r="DI322" s="180"/>
      <c r="DJ322" s="180"/>
      <c r="DK322" s="180"/>
      <c r="DL322" s="180"/>
      <c r="DM322" s="180"/>
      <c r="DN322" s="180"/>
      <c r="DO322" s="180"/>
      <c r="DP322" s="180"/>
      <c r="DQ322" s="180"/>
      <c r="DR322" s="180"/>
      <c r="DS322" s="180"/>
      <c r="DT322" s="180"/>
      <c r="DU322" s="180"/>
      <c r="DV322" s="180"/>
      <c r="DW322" s="180"/>
      <c r="DX322" s="180"/>
      <c r="DY322" s="180"/>
      <c r="DZ322" s="180"/>
      <c r="EA322" s="180"/>
      <c r="EB322" s="180"/>
      <c r="EC322" s="180"/>
      <c r="ED322" s="180"/>
      <c r="EE322" s="180"/>
      <c r="EF322" s="180"/>
      <c r="EG322" s="180"/>
      <c r="EH322" s="180"/>
      <c r="EI322" s="180"/>
      <c r="EJ322" s="180"/>
      <c r="EK322" s="180"/>
      <c r="EL322" s="180"/>
      <c r="EM322" s="180"/>
      <c r="EN322" s="180"/>
      <c r="EO322" s="180"/>
      <c r="EP322" s="180"/>
      <c r="EQ322" s="180"/>
      <c r="ER322" s="180"/>
      <c r="ES322" s="180"/>
      <c r="ET322" s="180"/>
      <c r="EU322" s="180"/>
      <c r="EV322" s="180"/>
      <c r="EW322" s="180"/>
      <c r="EX322" s="180"/>
      <c r="EY322" s="180"/>
      <c r="EZ322" s="180"/>
      <c r="FA322" s="180"/>
      <c r="FB322" s="180"/>
      <c r="FC322" s="180"/>
      <c r="FD322" s="180"/>
      <c r="FE322" s="180"/>
      <c r="FF322" s="180"/>
      <c r="FG322" s="180"/>
      <c r="FH322" s="180"/>
      <c r="FI322" s="180"/>
      <c r="FJ322" s="180"/>
      <c r="FK322" s="180"/>
      <c r="FL322" s="180"/>
      <c r="FM322" s="180"/>
      <c r="FN322" s="180"/>
      <c r="FO322" s="180"/>
      <c r="FP322" s="180"/>
      <c r="FQ322" s="180"/>
      <c r="FR322" s="180"/>
      <c r="FS322" s="180"/>
      <c r="FT322" s="180"/>
      <c r="FU322" s="180"/>
      <c r="FV322" s="180"/>
      <c r="FW322" s="180"/>
      <c r="FX322" s="180"/>
      <c r="FY322" s="180"/>
      <c r="FZ322" s="180"/>
      <c r="GA322" s="180"/>
      <c r="GB322" s="180"/>
      <c r="GC322" s="180"/>
      <c r="GD322" s="180"/>
      <c r="GE322" s="180"/>
      <c r="GF322" s="180"/>
      <c r="GG322" s="180"/>
      <c r="GH322" s="180"/>
      <c r="GI322" s="180"/>
      <c r="GJ322" s="180"/>
      <c r="GK322" s="180"/>
      <c r="GL322" s="180"/>
      <c r="GM322" s="180"/>
      <c r="GN322" s="180"/>
      <c r="GO322" s="180"/>
      <c r="GP322" s="180"/>
      <c r="GQ322" s="180"/>
      <c r="GR322" s="180"/>
      <c r="GS322" s="180"/>
      <c r="GT322" s="180"/>
      <c r="GU322" s="180"/>
      <c r="GV322" s="180"/>
      <c r="GW322" s="180"/>
      <c r="GX322" s="180"/>
      <c r="GY322" s="180"/>
      <c r="GZ322" s="180"/>
      <c r="HA322" s="180"/>
      <c r="HB322" s="180"/>
      <c r="HC322" s="180"/>
      <c r="HD322" s="180"/>
      <c r="HE322" s="180"/>
      <c r="HF322" s="180"/>
      <c r="HG322" s="180"/>
      <c r="HH322" s="180"/>
      <c r="HI322" s="180"/>
      <c r="HJ322" s="180"/>
      <c r="HK322" s="180"/>
      <c r="HL322" s="180"/>
      <c r="HM322" s="180"/>
      <c r="HN322" s="180"/>
      <c r="HO322" s="180"/>
      <c r="HP322" s="180"/>
      <c r="HQ322" s="180"/>
      <c r="HR322" s="180"/>
      <c r="HS322" s="180"/>
      <c r="HT322" s="180"/>
      <c r="HU322" s="180"/>
      <c r="HV322" s="180"/>
      <c r="HW322" s="180"/>
      <c r="HX322" s="180"/>
      <c r="HY322" s="180"/>
      <c r="HZ322" s="180"/>
      <c r="IA322" s="180"/>
    </row>
    <row r="323" spans="1:235" s="199" customFormat="1" ht="18" customHeight="1" x14ac:dyDescent="0.25">
      <c r="A323" s="181"/>
      <c r="B323" s="281" t="s">
        <v>115</v>
      </c>
      <c r="C323" s="281"/>
      <c r="D323" s="281"/>
      <c r="E323" s="281"/>
      <c r="F323" s="281"/>
      <c r="G323" s="281"/>
      <c r="H323" s="281"/>
      <c r="I323" s="281"/>
      <c r="J323" s="281"/>
      <c r="K323" s="281"/>
      <c r="L323" s="281"/>
      <c r="M323" s="281"/>
      <c r="N323" s="179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  <c r="AB323" s="180"/>
      <c r="AC323" s="180"/>
      <c r="AD323" s="180"/>
      <c r="AE323" s="180"/>
      <c r="AF323" s="180"/>
      <c r="AG323" s="180"/>
      <c r="AH323" s="180"/>
      <c r="AI323" s="180"/>
      <c r="AJ323" s="180"/>
      <c r="AK323" s="180"/>
      <c r="AL323" s="180"/>
      <c r="AM323" s="180"/>
      <c r="AN323" s="180"/>
      <c r="AO323" s="180"/>
      <c r="AP323" s="180"/>
      <c r="AQ323" s="180"/>
      <c r="AR323" s="180"/>
      <c r="AS323" s="180"/>
      <c r="AT323" s="180"/>
      <c r="AU323" s="180"/>
      <c r="AV323" s="180"/>
      <c r="AW323" s="180"/>
      <c r="AX323" s="180"/>
      <c r="AY323" s="180"/>
      <c r="AZ323" s="180"/>
      <c r="BA323" s="180"/>
      <c r="BB323" s="180"/>
      <c r="BC323" s="180"/>
      <c r="BD323" s="180"/>
      <c r="BE323" s="180"/>
      <c r="BF323" s="180"/>
      <c r="BG323" s="180"/>
      <c r="BH323" s="180"/>
      <c r="BI323" s="180"/>
      <c r="BJ323" s="180"/>
      <c r="BK323" s="180"/>
      <c r="BL323" s="180"/>
      <c r="BM323" s="180"/>
      <c r="BN323" s="180"/>
      <c r="BO323" s="180"/>
      <c r="BP323" s="180"/>
      <c r="BQ323" s="180"/>
      <c r="BR323" s="180"/>
      <c r="BS323" s="180"/>
      <c r="BT323" s="180"/>
      <c r="BU323" s="180"/>
      <c r="BV323" s="180"/>
      <c r="BW323" s="180"/>
      <c r="BX323" s="180"/>
      <c r="BY323" s="180"/>
      <c r="BZ323" s="180"/>
      <c r="CA323" s="180"/>
      <c r="CB323" s="180"/>
      <c r="CC323" s="180"/>
      <c r="CD323" s="180"/>
      <c r="CE323" s="180"/>
      <c r="CF323" s="180"/>
      <c r="CG323" s="180"/>
      <c r="CH323" s="180"/>
      <c r="CI323" s="180"/>
      <c r="CJ323" s="180"/>
      <c r="CK323" s="180"/>
      <c r="CL323" s="180"/>
      <c r="CM323" s="180"/>
      <c r="CN323" s="180"/>
      <c r="CO323" s="180"/>
      <c r="CP323" s="180"/>
      <c r="CQ323" s="180"/>
      <c r="CR323" s="180"/>
      <c r="CS323" s="180"/>
      <c r="CT323" s="180"/>
      <c r="CU323" s="180"/>
      <c r="CV323" s="180"/>
      <c r="CW323" s="180"/>
      <c r="CX323" s="180"/>
      <c r="CY323" s="180"/>
      <c r="CZ323" s="180"/>
      <c r="DA323" s="180"/>
      <c r="DB323" s="180"/>
      <c r="DC323" s="180"/>
      <c r="DD323" s="180"/>
      <c r="DE323" s="180"/>
      <c r="DF323" s="180"/>
      <c r="DG323" s="180"/>
      <c r="DH323" s="180"/>
      <c r="DI323" s="180"/>
      <c r="DJ323" s="180"/>
      <c r="DK323" s="180"/>
      <c r="DL323" s="180"/>
      <c r="DM323" s="180"/>
      <c r="DN323" s="180"/>
      <c r="DO323" s="180"/>
      <c r="DP323" s="180"/>
      <c r="DQ323" s="180"/>
      <c r="DR323" s="180"/>
      <c r="DS323" s="180"/>
      <c r="DT323" s="180"/>
      <c r="DU323" s="180"/>
      <c r="DV323" s="180"/>
      <c r="DW323" s="180"/>
      <c r="DX323" s="180"/>
      <c r="DY323" s="180"/>
      <c r="DZ323" s="180"/>
      <c r="EA323" s="180"/>
      <c r="EB323" s="180"/>
      <c r="EC323" s="180"/>
      <c r="ED323" s="180"/>
      <c r="EE323" s="180"/>
      <c r="EF323" s="180"/>
      <c r="EG323" s="180"/>
      <c r="EH323" s="180"/>
      <c r="EI323" s="180"/>
      <c r="EJ323" s="180"/>
      <c r="EK323" s="180"/>
      <c r="EL323" s="180"/>
      <c r="EM323" s="180"/>
      <c r="EN323" s="180"/>
      <c r="EO323" s="180"/>
      <c r="EP323" s="180"/>
      <c r="EQ323" s="180"/>
      <c r="ER323" s="180"/>
      <c r="ES323" s="180"/>
      <c r="ET323" s="180"/>
      <c r="EU323" s="180"/>
      <c r="EV323" s="180"/>
      <c r="EW323" s="180"/>
      <c r="EX323" s="180"/>
      <c r="EY323" s="180"/>
      <c r="EZ323" s="180"/>
      <c r="FA323" s="180"/>
      <c r="FB323" s="180"/>
      <c r="FC323" s="180"/>
      <c r="FD323" s="180"/>
      <c r="FE323" s="180"/>
      <c r="FF323" s="180"/>
      <c r="FG323" s="180"/>
      <c r="FH323" s="180"/>
      <c r="FI323" s="180"/>
      <c r="FJ323" s="180"/>
      <c r="FK323" s="180"/>
      <c r="FL323" s="180"/>
      <c r="FM323" s="180"/>
      <c r="FN323" s="180"/>
      <c r="FO323" s="180"/>
      <c r="FP323" s="180"/>
      <c r="FQ323" s="180"/>
      <c r="FR323" s="180"/>
      <c r="FS323" s="180"/>
      <c r="FT323" s="180"/>
      <c r="FU323" s="180"/>
      <c r="FV323" s="180"/>
      <c r="FW323" s="180"/>
      <c r="FX323" s="180"/>
      <c r="FY323" s="180"/>
      <c r="FZ323" s="180"/>
      <c r="GA323" s="180"/>
      <c r="GB323" s="180"/>
      <c r="GC323" s="180"/>
      <c r="GD323" s="180"/>
      <c r="GE323" s="180"/>
      <c r="GF323" s="180"/>
      <c r="GG323" s="180"/>
      <c r="GH323" s="180"/>
      <c r="GI323" s="180"/>
      <c r="GJ323" s="180"/>
      <c r="GK323" s="180"/>
      <c r="GL323" s="180"/>
      <c r="GM323" s="180"/>
      <c r="GN323" s="180"/>
      <c r="GO323" s="180"/>
      <c r="GP323" s="180"/>
      <c r="GQ323" s="180"/>
      <c r="GR323" s="180"/>
      <c r="GS323" s="180"/>
      <c r="GT323" s="180"/>
      <c r="GU323" s="180"/>
      <c r="GV323" s="180"/>
      <c r="GW323" s="180"/>
      <c r="GX323" s="180"/>
      <c r="GY323" s="180"/>
      <c r="GZ323" s="180"/>
      <c r="HA323" s="180"/>
      <c r="HB323" s="180"/>
      <c r="HC323" s="180"/>
      <c r="HD323" s="180"/>
      <c r="HE323" s="180"/>
      <c r="HF323" s="180"/>
      <c r="HG323" s="180"/>
      <c r="HH323" s="180"/>
      <c r="HI323" s="180"/>
      <c r="HJ323" s="180"/>
      <c r="HK323" s="180"/>
      <c r="HL323" s="180"/>
      <c r="HM323" s="180"/>
      <c r="HN323" s="180"/>
      <c r="HO323" s="180"/>
      <c r="HP323" s="180"/>
      <c r="HQ323" s="180"/>
      <c r="HR323" s="180"/>
      <c r="HS323" s="180"/>
      <c r="HT323" s="180"/>
      <c r="HU323" s="180"/>
      <c r="HV323" s="180"/>
      <c r="HW323" s="180"/>
      <c r="HX323" s="180"/>
      <c r="HY323" s="180"/>
      <c r="HZ323" s="180"/>
      <c r="IA323" s="180"/>
    </row>
    <row r="324" spans="1:235" s="200" customFormat="1" ht="12.75" customHeight="1" x14ac:dyDescent="0.25">
      <c r="A324" s="248" t="s">
        <v>265</v>
      </c>
      <c r="B324" s="249"/>
      <c r="C324" s="250" t="s">
        <v>192</v>
      </c>
      <c r="D324" s="250"/>
      <c r="E324" s="250"/>
      <c r="F324" s="251">
        <v>4200</v>
      </c>
      <c r="G324" s="252"/>
      <c r="H324" s="251">
        <v>4200</v>
      </c>
      <c r="I324" s="252"/>
      <c r="J324" s="253">
        <v>2889.99</v>
      </c>
      <c r="K324" s="254"/>
      <c r="L324" s="255">
        <f t="shared" ref="L324:L364" si="67">J324/F324</f>
        <v>0.68809285714285706</v>
      </c>
      <c r="M324" s="256"/>
      <c r="N324" s="187"/>
      <c r="O324" s="186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  <c r="AA324" s="186"/>
      <c r="AB324" s="186"/>
      <c r="AC324" s="186"/>
      <c r="AD324" s="186"/>
      <c r="AE324" s="186"/>
      <c r="AF324" s="186"/>
      <c r="AG324" s="186"/>
      <c r="AH324" s="186"/>
      <c r="AI324" s="186"/>
      <c r="AJ324" s="186"/>
      <c r="AK324" s="186"/>
      <c r="AL324" s="186"/>
      <c r="AM324" s="186"/>
      <c r="AN324" s="186"/>
      <c r="AO324" s="186"/>
      <c r="AP324" s="186"/>
      <c r="AQ324" s="186"/>
      <c r="AR324" s="186"/>
      <c r="AS324" s="186"/>
      <c r="AT324" s="186"/>
      <c r="AU324" s="186"/>
      <c r="AV324" s="186"/>
      <c r="AW324" s="186"/>
      <c r="AX324" s="186"/>
      <c r="AY324" s="186"/>
      <c r="AZ324" s="186"/>
      <c r="BA324" s="186"/>
      <c r="BB324" s="186"/>
      <c r="BC324" s="186"/>
      <c r="BD324" s="186"/>
      <c r="BE324" s="186"/>
      <c r="BF324" s="186"/>
      <c r="BG324" s="186"/>
      <c r="BH324" s="186"/>
      <c r="BI324" s="186"/>
      <c r="BJ324" s="186"/>
      <c r="BK324" s="186"/>
      <c r="BL324" s="186"/>
      <c r="BM324" s="186"/>
      <c r="BN324" s="186"/>
      <c r="BO324" s="186"/>
      <c r="BP324" s="186"/>
      <c r="BQ324" s="186"/>
      <c r="BR324" s="186"/>
      <c r="BS324" s="186"/>
      <c r="BT324" s="186"/>
      <c r="BU324" s="186"/>
      <c r="BV324" s="186"/>
      <c r="BW324" s="186"/>
      <c r="BX324" s="186"/>
      <c r="BY324" s="186"/>
      <c r="BZ324" s="186"/>
      <c r="CA324" s="186"/>
      <c r="CB324" s="186"/>
      <c r="CC324" s="186"/>
      <c r="CD324" s="186"/>
      <c r="CE324" s="186"/>
      <c r="CF324" s="186"/>
      <c r="CG324" s="186"/>
      <c r="CH324" s="186"/>
      <c r="CI324" s="186"/>
      <c r="CJ324" s="186"/>
      <c r="CK324" s="186"/>
      <c r="CL324" s="186"/>
      <c r="CM324" s="186"/>
      <c r="CN324" s="186"/>
      <c r="CO324" s="186"/>
      <c r="CP324" s="186"/>
      <c r="CQ324" s="186"/>
      <c r="CR324" s="186"/>
      <c r="CS324" s="186"/>
      <c r="CT324" s="186"/>
      <c r="CU324" s="186"/>
      <c r="CV324" s="186"/>
      <c r="CW324" s="186"/>
      <c r="CX324" s="186"/>
      <c r="CY324" s="186"/>
      <c r="CZ324" s="186"/>
      <c r="DA324" s="186"/>
      <c r="DB324" s="186"/>
      <c r="DC324" s="186"/>
      <c r="DD324" s="186"/>
      <c r="DE324" s="186"/>
      <c r="DF324" s="186"/>
      <c r="DG324" s="186"/>
      <c r="DH324" s="186"/>
      <c r="DI324" s="186"/>
      <c r="DJ324" s="186"/>
      <c r="DK324" s="186"/>
      <c r="DL324" s="186"/>
      <c r="DM324" s="186"/>
      <c r="DN324" s="186"/>
      <c r="DO324" s="186"/>
      <c r="DP324" s="186"/>
      <c r="DQ324" s="186"/>
      <c r="DR324" s="186"/>
      <c r="DS324" s="186"/>
      <c r="DT324" s="186"/>
      <c r="DU324" s="186"/>
      <c r="DV324" s="186"/>
      <c r="DW324" s="186"/>
      <c r="DX324" s="186"/>
      <c r="DY324" s="186"/>
      <c r="DZ324" s="186"/>
      <c r="EA324" s="186"/>
      <c r="EB324" s="186"/>
      <c r="EC324" s="186"/>
      <c r="ED324" s="186"/>
      <c r="EE324" s="186"/>
      <c r="EF324" s="186"/>
      <c r="EG324" s="186"/>
      <c r="EH324" s="186"/>
      <c r="EI324" s="186"/>
      <c r="EJ324" s="186"/>
      <c r="EK324" s="186"/>
      <c r="EL324" s="186"/>
      <c r="EM324" s="186"/>
      <c r="EN324" s="186"/>
      <c r="EO324" s="186"/>
      <c r="EP324" s="186"/>
      <c r="EQ324" s="186"/>
      <c r="ER324" s="186"/>
      <c r="ES324" s="186"/>
      <c r="ET324" s="186"/>
      <c r="EU324" s="186"/>
      <c r="EV324" s="186"/>
      <c r="EW324" s="186"/>
      <c r="EX324" s="186"/>
      <c r="EY324" s="186"/>
      <c r="EZ324" s="186"/>
      <c r="FA324" s="186"/>
      <c r="FB324" s="186"/>
      <c r="FC324" s="186"/>
      <c r="FD324" s="186"/>
      <c r="FE324" s="186"/>
      <c r="FF324" s="186"/>
      <c r="FG324" s="186"/>
      <c r="FH324" s="186"/>
      <c r="FI324" s="186"/>
      <c r="FJ324" s="186"/>
      <c r="FK324" s="186"/>
      <c r="FL324" s="186"/>
      <c r="FM324" s="186"/>
      <c r="FN324" s="186"/>
      <c r="FO324" s="186"/>
      <c r="FP324" s="186"/>
      <c r="FQ324" s="186"/>
      <c r="FR324" s="186"/>
      <c r="FS324" s="186"/>
      <c r="FT324" s="186"/>
      <c r="FU324" s="186"/>
      <c r="FV324" s="186"/>
      <c r="FW324" s="186"/>
      <c r="FX324" s="186"/>
      <c r="FY324" s="186"/>
      <c r="FZ324" s="186"/>
      <c r="GA324" s="186"/>
      <c r="GB324" s="186"/>
      <c r="GC324" s="186"/>
      <c r="GD324" s="186"/>
      <c r="GE324" s="186"/>
      <c r="GF324" s="186"/>
      <c r="GG324" s="186"/>
      <c r="GH324" s="186"/>
      <c r="GI324" s="186"/>
      <c r="GJ324" s="186"/>
      <c r="GK324" s="186"/>
      <c r="GL324" s="186"/>
      <c r="GM324" s="186"/>
      <c r="GN324" s="186"/>
      <c r="GO324" s="186"/>
      <c r="GP324" s="186"/>
      <c r="GQ324" s="186"/>
      <c r="GR324" s="186"/>
      <c r="GS324" s="186"/>
      <c r="GT324" s="186"/>
      <c r="GU324" s="186"/>
      <c r="GV324" s="186"/>
      <c r="GW324" s="186"/>
      <c r="GX324" s="186"/>
      <c r="GY324" s="186"/>
      <c r="GZ324" s="186"/>
      <c r="HA324" s="186"/>
      <c r="HB324" s="186"/>
      <c r="HC324" s="186"/>
      <c r="HD324" s="186"/>
      <c r="HE324" s="186"/>
      <c r="HF324" s="186"/>
      <c r="HG324" s="186"/>
      <c r="HH324" s="186"/>
      <c r="HI324" s="186"/>
      <c r="HJ324" s="186"/>
      <c r="HK324" s="186"/>
      <c r="HL324" s="186"/>
      <c r="HM324" s="186"/>
      <c r="HN324" s="186"/>
      <c r="HO324" s="186"/>
      <c r="HP324" s="186"/>
      <c r="HQ324" s="186"/>
      <c r="HR324" s="186"/>
      <c r="HS324" s="186"/>
      <c r="HT324" s="186"/>
      <c r="HU324" s="186"/>
      <c r="HV324" s="186"/>
      <c r="HW324" s="186"/>
      <c r="HX324" s="186"/>
      <c r="HY324" s="186"/>
      <c r="HZ324" s="186"/>
      <c r="IA324" s="186"/>
    </row>
    <row r="325" spans="1:235" s="200" customFormat="1" ht="13.5" customHeight="1" x14ac:dyDescent="0.25">
      <c r="A325" s="189"/>
      <c r="B325" s="189"/>
      <c r="C325" s="257" t="s">
        <v>120</v>
      </c>
      <c r="D325" s="257"/>
      <c r="E325" s="257"/>
      <c r="F325" s="258">
        <f t="shared" ref="F325:H331" si="68">F324</f>
        <v>4200</v>
      </c>
      <c r="G325" s="259"/>
      <c r="H325" s="258">
        <f t="shared" si="68"/>
        <v>4200</v>
      </c>
      <c r="I325" s="259"/>
      <c r="J325" s="260">
        <f t="shared" ref="J325:J331" si="69">J324</f>
        <v>2889.99</v>
      </c>
      <c r="K325" s="261"/>
      <c r="L325" s="262">
        <f t="shared" si="67"/>
        <v>0.68809285714285706</v>
      </c>
      <c r="M325" s="263"/>
      <c r="N325" s="190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  <c r="AA325" s="186"/>
      <c r="AB325" s="186"/>
      <c r="AC325" s="186"/>
      <c r="AD325" s="186"/>
      <c r="AE325" s="186"/>
      <c r="AF325" s="186"/>
      <c r="AG325" s="186"/>
      <c r="AH325" s="186"/>
      <c r="AI325" s="186"/>
      <c r="AJ325" s="186"/>
      <c r="AK325" s="186"/>
      <c r="AL325" s="186"/>
      <c r="AM325" s="186"/>
      <c r="AN325" s="186"/>
      <c r="AO325" s="186"/>
      <c r="AP325" s="186"/>
      <c r="AQ325" s="186"/>
      <c r="AR325" s="186"/>
      <c r="AS325" s="186"/>
      <c r="AT325" s="186"/>
      <c r="AU325" s="186"/>
      <c r="AV325" s="186"/>
      <c r="AW325" s="186"/>
      <c r="AX325" s="186"/>
      <c r="AY325" s="186"/>
      <c r="AZ325" s="186"/>
      <c r="BA325" s="186"/>
      <c r="BB325" s="186"/>
      <c r="BC325" s="186"/>
      <c r="BD325" s="186"/>
      <c r="BE325" s="186"/>
      <c r="BF325" s="186"/>
      <c r="BG325" s="186"/>
      <c r="BH325" s="186"/>
      <c r="BI325" s="186"/>
      <c r="BJ325" s="186"/>
      <c r="BK325" s="186"/>
      <c r="BL325" s="186"/>
      <c r="BM325" s="186"/>
      <c r="BN325" s="186"/>
      <c r="BO325" s="186"/>
      <c r="BP325" s="186"/>
      <c r="BQ325" s="186"/>
      <c r="BR325" s="186"/>
      <c r="BS325" s="186"/>
      <c r="BT325" s="186"/>
      <c r="BU325" s="186"/>
      <c r="BV325" s="186"/>
      <c r="BW325" s="186"/>
      <c r="BX325" s="186"/>
      <c r="BY325" s="186"/>
      <c r="BZ325" s="186"/>
      <c r="CA325" s="186"/>
      <c r="CB325" s="186"/>
      <c r="CC325" s="186"/>
      <c r="CD325" s="186"/>
      <c r="CE325" s="186"/>
      <c r="CF325" s="186"/>
      <c r="CG325" s="186"/>
      <c r="CH325" s="186"/>
      <c r="CI325" s="186"/>
      <c r="CJ325" s="186"/>
      <c r="CK325" s="186"/>
      <c r="CL325" s="186"/>
      <c r="CM325" s="186"/>
      <c r="CN325" s="186"/>
      <c r="CO325" s="186"/>
      <c r="CP325" s="186"/>
      <c r="CQ325" s="186"/>
      <c r="CR325" s="186"/>
      <c r="CS325" s="186"/>
      <c r="CT325" s="186"/>
      <c r="CU325" s="186"/>
      <c r="CV325" s="186"/>
      <c r="CW325" s="186"/>
      <c r="CX325" s="186"/>
      <c r="CY325" s="186"/>
      <c r="CZ325" s="186"/>
      <c r="DA325" s="186"/>
      <c r="DB325" s="186"/>
      <c r="DC325" s="186"/>
      <c r="DD325" s="186"/>
      <c r="DE325" s="186"/>
      <c r="DF325" s="186"/>
      <c r="DG325" s="186"/>
      <c r="DH325" s="186"/>
      <c r="DI325" s="186"/>
      <c r="DJ325" s="186"/>
      <c r="DK325" s="186"/>
      <c r="DL325" s="186"/>
      <c r="DM325" s="186"/>
      <c r="DN325" s="186"/>
      <c r="DO325" s="186"/>
      <c r="DP325" s="186"/>
      <c r="DQ325" s="186"/>
      <c r="DR325" s="186"/>
      <c r="DS325" s="186"/>
      <c r="DT325" s="186"/>
      <c r="DU325" s="186"/>
      <c r="DV325" s="186"/>
      <c r="DW325" s="186"/>
      <c r="DX325" s="186"/>
      <c r="DY325" s="186"/>
      <c r="DZ325" s="186"/>
      <c r="EA325" s="186"/>
      <c r="EB325" s="186"/>
      <c r="EC325" s="186"/>
      <c r="ED325" s="186"/>
      <c r="EE325" s="186"/>
      <c r="EF325" s="186"/>
      <c r="EG325" s="186"/>
      <c r="EH325" s="186"/>
      <c r="EI325" s="186"/>
      <c r="EJ325" s="186"/>
      <c r="EK325" s="186"/>
      <c r="EL325" s="186"/>
      <c r="EM325" s="186"/>
      <c r="EN325" s="186"/>
      <c r="EO325" s="186"/>
      <c r="EP325" s="186"/>
      <c r="EQ325" s="186"/>
      <c r="ER325" s="186"/>
      <c r="ES325" s="186"/>
      <c r="ET325" s="186"/>
      <c r="EU325" s="186"/>
      <c r="EV325" s="186"/>
      <c r="EW325" s="186"/>
      <c r="EX325" s="186"/>
      <c r="EY325" s="186"/>
      <c r="EZ325" s="186"/>
      <c r="FA325" s="186"/>
      <c r="FB325" s="186"/>
      <c r="FC325" s="186"/>
      <c r="FD325" s="186"/>
      <c r="FE325" s="186"/>
      <c r="FF325" s="186"/>
      <c r="FG325" s="186"/>
      <c r="FH325" s="186"/>
      <c r="FI325" s="186"/>
      <c r="FJ325" s="186"/>
      <c r="FK325" s="186"/>
      <c r="FL325" s="186"/>
      <c r="FM325" s="186"/>
      <c r="FN325" s="186"/>
      <c r="FO325" s="186"/>
      <c r="FP325" s="186"/>
      <c r="FQ325" s="186"/>
      <c r="FR325" s="186"/>
      <c r="FS325" s="186"/>
      <c r="FT325" s="186"/>
      <c r="FU325" s="186"/>
      <c r="FV325" s="186"/>
      <c r="FW325" s="186"/>
      <c r="FX325" s="186"/>
      <c r="FY325" s="186"/>
      <c r="FZ325" s="186"/>
      <c r="GA325" s="186"/>
      <c r="GB325" s="186"/>
      <c r="GC325" s="186"/>
      <c r="GD325" s="186"/>
      <c r="GE325" s="186"/>
      <c r="GF325" s="186"/>
      <c r="GG325" s="186"/>
      <c r="GH325" s="186"/>
      <c r="GI325" s="186"/>
      <c r="GJ325" s="186"/>
      <c r="GK325" s="186"/>
      <c r="GL325" s="186"/>
      <c r="GM325" s="186"/>
      <c r="GN325" s="186"/>
      <c r="GO325" s="186"/>
      <c r="GP325" s="186"/>
      <c r="GQ325" s="186"/>
      <c r="GR325" s="186"/>
      <c r="GS325" s="186"/>
      <c r="GT325" s="186"/>
      <c r="GU325" s="186"/>
      <c r="GV325" s="186"/>
      <c r="GW325" s="186"/>
      <c r="GX325" s="186"/>
      <c r="GY325" s="186"/>
      <c r="GZ325" s="186"/>
      <c r="HA325" s="186"/>
      <c r="HB325" s="186"/>
      <c r="HC325" s="186"/>
      <c r="HD325" s="186"/>
      <c r="HE325" s="186"/>
      <c r="HF325" s="186"/>
      <c r="HG325" s="186"/>
      <c r="HH325" s="186"/>
      <c r="HI325" s="186"/>
      <c r="HJ325" s="186"/>
      <c r="HK325" s="186"/>
      <c r="HL325" s="186"/>
      <c r="HM325" s="186"/>
      <c r="HN325" s="186"/>
      <c r="HO325" s="186"/>
      <c r="HP325" s="186"/>
      <c r="HQ325" s="186"/>
      <c r="HR325" s="186"/>
      <c r="HS325" s="186"/>
      <c r="HT325" s="186"/>
      <c r="HU325" s="186"/>
      <c r="HV325" s="186"/>
      <c r="HW325" s="186"/>
      <c r="HX325" s="186"/>
      <c r="HY325" s="186"/>
      <c r="HZ325" s="186"/>
      <c r="IA325" s="186"/>
    </row>
    <row r="326" spans="1:235" s="200" customFormat="1" ht="13.5" customHeight="1" x14ac:dyDescent="0.25">
      <c r="A326" s="189"/>
      <c r="B326" s="189"/>
      <c r="C326" s="257" t="s">
        <v>137</v>
      </c>
      <c r="D326" s="257"/>
      <c r="E326" s="257"/>
      <c r="F326" s="258">
        <f t="shared" si="68"/>
        <v>4200</v>
      </c>
      <c r="G326" s="259"/>
      <c r="H326" s="258">
        <f t="shared" si="68"/>
        <v>4200</v>
      </c>
      <c r="I326" s="259"/>
      <c r="J326" s="260">
        <f t="shared" si="69"/>
        <v>2889.99</v>
      </c>
      <c r="K326" s="261"/>
      <c r="L326" s="262">
        <f t="shared" si="67"/>
        <v>0.68809285714285706</v>
      </c>
      <c r="M326" s="263"/>
      <c r="N326" s="190"/>
      <c r="O326" s="186"/>
      <c r="P326" s="186"/>
      <c r="Q326" s="186"/>
      <c r="R326" s="186"/>
      <c r="S326" s="186"/>
      <c r="T326" s="186"/>
      <c r="U326" s="186"/>
      <c r="V326" s="186"/>
      <c r="W326" s="186"/>
      <c r="X326" s="186"/>
      <c r="Y326" s="186"/>
      <c r="Z326" s="186"/>
      <c r="AA326" s="186"/>
      <c r="AB326" s="186"/>
      <c r="AC326" s="186"/>
      <c r="AD326" s="186"/>
      <c r="AE326" s="186"/>
      <c r="AF326" s="186"/>
      <c r="AG326" s="186"/>
      <c r="AH326" s="186"/>
      <c r="AI326" s="186"/>
      <c r="AJ326" s="186"/>
      <c r="AK326" s="186"/>
      <c r="AL326" s="186"/>
      <c r="AM326" s="186"/>
      <c r="AN326" s="186"/>
      <c r="AO326" s="186"/>
      <c r="AP326" s="186"/>
      <c r="AQ326" s="186"/>
      <c r="AR326" s="186"/>
      <c r="AS326" s="186"/>
      <c r="AT326" s="186"/>
      <c r="AU326" s="186"/>
      <c r="AV326" s="186"/>
      <c r="AW326" s="186"/>
      <c r="AX326" s="186"/>
      <c r="AY326" s="186"/>
      <c r="AZ326" s="186"/>
      <c r="BA326" s="186"/>
      <c r="BB326" s="186"/>
      <c r="BC326" s="186"/>
      <c r="BD326" s="186"/>
      <c r="BE326" s="186"/>
      <c r="BF326" s="186"/>
      <c r="BG326" s="186"/>
      <c r="BH326" s="186"/>
      <c r="BI326" s="186"/>
      <c r="BJ326" s="186"/>
      <c r="BK326" s="186"/>
      <c r="BL326" s="186"/>
      <c r="BM326" s="186"/>
      <c r="BN326" s="186"/>
      <c r="BO326" s="186"/>
      <c r="BP326" s="186"/>
      <c r="BQ326" s="186"/>
      <c r="BR326" s="186"/>
      <c r="BS326" s="186"/>
      <c r="BT326" s="186"/>
      <c r="BU326" s="186"/>
      <c r="BV326" s="186"/>
      <c r="BW326" s="186"/>
      <c r="BX326" s="186"/>
      <c r="BY326" s="186"/>
      <c r="BZ326" s="186"/>
      <c r="CA326" s="186"/>
      <c r="CB326" s="186"/>
      <c r="CC326" s="186"/>
      <c r="CD326" s="186"/>
      <c r="CE326" s="186"/>
      <c r="CF326" s="186"/>
      <c r="CG326" s="186"/>
      <c r="CH326" s="186"/>
      <c r="CI326" s="186"/>
      <c r="CJ326" s="186"/>
      <c r="CK326" s="186"/>
      <c r="CL326" s="186"/>
      <c r="CM326" s="186"/>
      <c r="CN326" s="186"/>
      <c r="CO326" s="186"/>
      <c r="CP326" s="186"/>
      <c r="CQ326" s="186"/>
      <c r="CR326" s="186"/>
      <c r="CS326" s="186"/>
      <c r="CT326" s="186"/>
      <c r="CU326" s="186"/>
      <c r="CV326" s="186"/>
      <c r="CW326" s="186"/>
      <c r="CX326" s="186"/>
      <c r="CY326" s="186"/>
      <c r="CZ326" s="186"/>
      <c r="DA326" s="186"/>
      <c r="DB326" s="186"/>
      <c r="DC326" s="186"/>
      <c r="DD326" s="186"/>
      <c r="DE326" s="186"/>
      <c r="DF326" s="186"/>
      <c r="DG326" s="186"/>
      <c r="DH326" s="186"/>
      <c r="DI326" s="186"/>
      <c r="DJ326" s="186"/>
      <c r="DK326" s="186"/>
      <c r="DL326" s="186"/>
      <c r="DM326" s="186"/>
      <c r="DN326" s="186"/>
      <c r="DO326" s="186"/>
      <c r="DP326" s="186"/>
      <c r="DQ326" s="186"/>
      <c r="DR326" s="186"/>
      <c r="DS326" s="186"/>
      <c r="DT326" s="186"/>
      <c r="DU326" s="186"/>
      <c r="DV326" s="186"/>
      <c r="DW326" s="186"/>
      <c r="DX326" s="186"/>
      <c r="DY326" s="186"/>
      <c r="DZ326" s="186"/>
      <c r="EA326" s="186"/>
      <c r="EB326" s="186"/>
      <c r="EC326" s="186"/>
      <c r="ED326" s="186"/>
      <c r="EE326" s="186"/>
      <c r="EF326" s="186"/>
      <c r="EG326" s="186"/>
      <c r="EH326" s="186"/>
      <c r="EI326" s="186"/>
      <c r="EJ326" s="186"/>
      <c r="EK326" s="186"/>
      <c r="EL326" s="186"/>
      <c r="EM326" s="186"/>
      <c r="EN326" s="186"/>
      <c r="EO326" s="186"/>
      <c r="EP326" s="186"/>
      <c r="EQ326" s="186"/>
      <c r="ER326" s="186"/>
      <c r="ES326" s="186"/>
      <c r="ET326" s="186"/>
      <c r="EU326" s="186"/>
      <c r="EV326" s="186"/>
      <c r="EW326" s="186"/>
      <c r="EX326" s="186"/>
      <c r="EY326" s="186"/>
      <c r="EZ326" s="186"/>
      <c r="FA326" s="186"/>
      <c r="FB326" s="186"/>
      <c r="FC326" s="186"/>
      <c r="FD326" s="186"/>
      <c r="FE326" s="186"/>
      <c r="FF326" s="186"/>
      <c r="FG326" s="186"/>
      <c r="FH326" s="186"/>
      <c r="FI326" s="186"/>
      <c r="FJ326" s="186"/>
      <c r="FK326" s="186"/>
      <c r="FL326" s="186"/>
      <c r="FM326" s="186"/>
      <c r="FN326" s="186"/>
      <c r="FO326" s="186"/>
      <c r="FP326" s="186"/>
      <c r="FQ326" s="186"/>
      <c r="FR326" s="186"/>
      <c r="FS326" s="186"/>
      <c r="FT326" s="186"/>
      <c r="FU326" s="186"/>
      <c r="FV326" s="186"/>
      <c r="FW326" s="186"/>
      <c r="FX326" s="186"/>
      <c r="FY326" s="186"/>
      <c r="FZ326" s="186"/>
      <c r="GA326" s="186"/>
      <c r="GB326" s="186"/>
      <c r="GC326" s="186"/>
      <c r="GD326" s="186"/>
      <c r="GE326" s="186"/>
      <c r="GF326" s="186"/>
      <c r="GG326" s="186"/>
      <c r="GH326" s="186"/>
      <c r="GI326" s="186"/>
      <c r="GJ326" s="186"/>
      <c r="GK326" s="186"/>
      <c r="GL326" s="186"/>
      <c r="GM326" s="186"/>
      <c r="GN326" s="186"/>
      <c r="GO326" s="186"/>
      <c r="GP326" s="186"/>
      <c r="GQ326" s="186"/>
      <c r="GR326" s="186"/>
      <c r="GS326" s="186"/>
      <c r="GT326" s="186"/>
      <c r="GU326" s="186"/>
      <c r="GV326" s="186"/>
      <c r="GW326" s="186"/>
      <c r="GX326" s="186"/>
      <c r="GY326" s="186"/>
      <c r="GZ326" s="186"/>
      <c r="HA326" s="186"/>
      <c r="HB326" s="186"/>
      <c r="HC326" s="186"/>
      <c r="HD326" s="186"/>
      <c r="HE326" s="186"/>
      <c r="HF326" s="186"/>
      <c r="HG326" s="186"/>
      <c r="HH326" s="186"/>
      <c r="HI326" s="186"/>
      <c r="HJ326" s="186"/>
      <c r="HK326" s="186"/>
      <c r="HL326" s="186"/>
      <c r="HM326" s="186"/>
      <c r="HN326" s="186"/>
      <c r="HO326" s="186"/>
      <c r="HP326" s="186"/>
      <c r="HQ326" s="186"/>
      <c r="HR326" s="186"/>
      <c r="HS326" s="186"/>
      <c r="HT326" s="186"/>
      <c r="HU326" s="186"/>
      <c r="HV326" s="186"/>
      <c r="HW326" s="186"/>
      <c r="HX326" s="186"/>
      <c r="HY326" s="186"/>
      <c r="HZ326" s="186"/>
      <c r="IA326" s="186"/>
    </row>
    <row r="327" spans="1:235" s="200" customFormat="1" ht="13.5" customHeight="1" x14ac:dyDescent="0.25">
      <c r="A327" s="188"/>
      <c r="B327" s="190"/>
      <c r="C327" s="279" t="s">
        <v>138</v>
      </c>
      <c r="D327" s="279"/>
      <c r="E327" s="279"/>
      <c r="F327" s="258">
        <f t="shared" si="68"/>
        <v>4200</v>
      </c>
      <c r="G327" s="259"/>
      <c r="H327" s="258">
        <f t="shared" si="68"/>
        <v>4200</v>
      </c>
      <c r="I327" s="259"/>
      <c r="J327" s="260">
        <f t="shared" si="69"/>
        <v>2889.99</v>
      </c>
      <c r="K327" s="261"/>
      <c r="L327" s="262">
        <f t="shared" si="67"/>
        <v>0.68809285714285706</v>
      </c>
      <c r="M327" s="263"/>
      <c r="N327" s="190"/>
      <c r="O327" s="186"/>
      <c r="P327" s="186"/>
      <c r="Q327" s="186"/>
      <c r="R327" s="186"/>
      <c r="S327" s="186"/>
      <c r="T327" s="186"/>
      <c r="U327" s="186"/>
      <c r="V327" s="186"/>
      <c r="W327" s="186"/>
      <c r="X327" s="186"/>
      <c r="Y327" s="186"/>
      <c r="Z327" s="186"/>
      <c r="AA327" s="186"/>
      <c r="AB327" s="186"/>
      <c r="AC327" s="186"/>
      <c r="AD327" s="186"/>
      <c r="AE327" s="186"/>
      <c r="AF327" s="186"/>
      <c r="AG327" s="186"/>
      <c r="AH327" s="186"/>
      <c r="AI327" s="186"/>
      <c r="AJ327" s="186"/>
      <c r="AK327" s="186"/>
      <c r="AL327" s="186"/>
      <c r="AM327" s="186"/>
      <c r="AN327" s="186"/>
      <c r="AO327" s="186"/>
      <c r="AP327" s="186"/>
      <c r="AQ327" s="186"/>
      <c r="AR327" s="186"/>
      <c r="AS327" s="186"/>
      <c r="AT327" s="186"/>
      <c r="AU327" s="186"/>
      <c r="AV327" s="186"/>
      <c r="AW327" s="186"/>
      <c r="AX327" s="186"/>
      <c r="AY327" s="186"/>
      <c r="AZ327" s="186"/>
      <c r="BA327" s="186"/>
      <c r="BB327" s="186"/>
      <c r="BC327" s="186"/>
      <c r="BD327" s="186"/>
      <c r="BE327" s="186"/>
      <c r="BF327" s="186"/>
      <c r="BG327" s="186"/>
      <c r="BH327" s="186"/>
      <c r="BI327" s="186"/>
      <c r="BJ327" s="186"/>
      <c r="BK327" s="186"/>
      <c r="BL327" s="186"/>
      <c r="BM327" s="186"/>
      <c r="BN327" s="186"/>
      <c r="BO327" s="186"/>
      <c r="BP327" s="186"/>
      <c r="BQ327" s="186"/>
      <c r="BR327" s="186"/>
      <c r="BS327" s="186"/>
      <c r="BT327" s="186"/>
      <c r="BU327" s="186"/>
      <c r="BV327" s="186"/>
      <c r="BW327" s="186"/>
      <c r="BX327" s="186"/>
      <c r="BY327" s="186"/>
      <c r="BZ327" s="186"/>
      <c r="CA327" s="186"/>
      <c r="CB327" s="186"/>
      <c r="CC327" s="186"/>
      <c r="CD327" s="186"/>
      <c r="CE327" s="186"/>
      <c r="CF327" s="186"/>
      <c r="CG327" s="186"/>
      <c r="CH327" s="186"/>
      <c r="CI327" s="186"/>
      <c r="CJ327" s="186"/>
      <c r="CK327" s="186"/>
      <c r="CL327" s="186"/>
      <c r="CM327" s="186"/>
      <c r="CN327" s="186"/>
      <c r="CO327" s="186"/>
      <c r="CP327" s="186"/>
      <c r="CQ327" s="186"/>
      <c r="CR327" s="186"/>
      <c r="CS327" s="186"/>
      <c r="CT327" s="186"/>
      <c r="CU327" s="186"/>
      <c r="CV327" s="186"/>
      <c r="CW327" s="186"/>
      <c r="CX327" s="186"/>
      <c r="CY327" s="186"/>
      <c r="CZ327" s="186"/>
      <c r="DA327" s="186"/>
      <c r="DB327" s="186"/>
      <c r="DC327" s="186"/>
      <c r="DD327" s="186"/>
      <c r="DE327" s="186"/>
      <c r="DF327" s="186"/>
      <c r="DG327" s="186"/>
      <c r="DH327" s="186"/>
      <c r="DI327" s="186"/>
      <c r="DJ327" s="186"/>
      <c r="DK327" s="186"/>
      <c r="DL327" s="186"/>
      <c r="DM327" s="186"/>
      <c r="DN327" s="186"/>
      <c r="DO327" s="186"/>
      <c r="DP327" s="186"/>
      <c r="DQ327" s="186"/>
      <c r="DR327" s="186"/>
      <c r="DS327" s="186"/>
      <c r="DT327" s="186"/>
      <c r="DU327" s="186"/>
      <c r="DV327" s="186"/>
      <c r="DW327" s="186"/>
      <c r="DX327" s="186"/>
      <c r="DY327" s="186"/>
      <c r="DZ327" s="186"/>
      <c r="EA327" s="186"/>
      <c r="EB327" s="186"/>
      <c r="EC327" s="186"/>
      <c r="ED327" s="186"/>
      <c r="EE327" s="186"/>
      <c r="EF327" s="186"/>
      <c r="EG327" s="186"/>
      <c r="EH327" s="186"/>
      <c r="EI327" s="186"/>
      <c r="EJ327" s="186"/>
      <c r="EK327" s="186"/>
      <c r="EL327" s="186"/>
      <c r="EM327" s="186"/>
      <c r="EN327" s="186"/>
      <c r="EO327" s="186"/>
      <c r="EP327" s="186"/>
      <c r="EQ327" s="186"/>
      <c r="ER327" s="186"/>
      <c r="ES327" s="186"/>
      <c r="ET327" s="186"/>
      <c r="EU327" s="186"/>
      <c r="EV327" s="186"/>
      <c r="EW327" s="186"/>
      <c r="EX327" s="186"/>
      <c r="EY327" s="186"/>
      <c r="EZ327" s="186"/>
      <c r="FA327" s="186"/>
      <c r="FB327" s="186"/>
      <c r="FC327" s="186"/>
      <c r="FD327" s="186"/>
      <c r="FE327" s="186"/>
      <c r="FF327" s="186"/>
      <c r="FG327" s="186"/>
      <c r="FH327" s="186"/>
      <c r="FI327" s="186"/>
      <c r="FJ327" s="186"/>
      <c r="FK327" s="186"/>
      <c r="FL327" s="186"/>
      <c r="FM327" s="186"/>
      <c r="FN327" s="186"/>
      <c r="FO327" s="186"/>
      <c r="FP327" s="186"/>
      <c r="FQ327" s="186"/>
      <c r="FR327" s="186"/>
      <c r="FS327" s="186"/>
      <c r="FT327" s="186"/>
      <c r="FU327" s="186"/>
      <c r="FV327" s="186"/>
      <c r="FW327" s="186"/>
      <c r="FX327" s="186"/>
      <c r="FY327" s="186"/>
      <c r="FZ327" s="186"/>
      <c r="GA327" s="186"/>
      <c r="GB327" s="186"/>
      <c r="GC327" s="186"/>
      <c r="GD327" s="186"/>
      <c r="GE327" s="186"/>
      <c r="GF327" s="186"/>
      <c r="GG327" s="186"/>
      <c r="GH327" s="186"/>
      <c r="GI327" s="186"/>
      <c r="GJ327" s="186"/>
      <c r="GK327" s="186"/>
      <c r="GL327" s="186"/>
      <c r="GM327" s="186"/>
      <c r="GN327" s="186"/>
      <c r="GO327" s="186"/>
      <c r="GP327" s="186"/>
      <c r="GQ327" s="186"/>
      <c r="GR327" s="186"/>
      <c r="GS327" s="186"/>
      <c r="GT327" s="186"/>
      <c r="GU327" s="186"/>
      <c r="GV327" s="186"/>
      <c r="GW327" s="186"/>
      <c r="GX327" s="186"/>
      <c r="GY327" s="186"/>
      <c r="GZ327" s="186"/>
      <c r="HA327" s="186"/>
      <c r="HB327" s="186"/>
      <c r="HC327" s="186"/>
      <c r="HD327" s="186"/>
      <c r="HE327" s="186"/>
      <c r="HF327" s="186"/>
      <c r="HG327" s="186"/>
      <c r="HH327" s="186"/>
      <c r="HI327" s="186"/>
      <c r="HJ327" s="186"/>
      <c r="HK327" s="186"/>
      <c r="HL327" s="186"/>
      <c r="HM327" s="186"/>
      <c r="HN327" s="186"/>
      <c r="HO327" s="186"/>
      <c r="HP327" s="186"/>
      <c r="HQ327" s="186"/>
      <c r="HR327" s="186"/>
      <c r="HS327" s="186"/>
      <c r="HT327" s="186"/>
      <c r="HU327" s="186"/>
      <c r="HV327" s="186"/>
      <c r="HW327" s="186"/>
      <c r="HX327" s="186"/>
      <c r="HY327" s="186"/>
      <c r="HZ327" s="186"/>
      <c r="IA327" s="186"/>
    </row>
    <row r="328" spans="1:235" s="199" customFormat="1" ht="18" customHeight="1" x14ac:dyDescent="0.25">
      <c r="A328" s="181"/>
      <c r="B328" s="264" t="s">
        <v>225</v>
      </c>
      <c r="C328" s="265"/>
      <c r="D328" s="265"/>
      <c r="E328" s="265"/>
      <c r="F328" s="266">
        <f>F327</f>
        <v>4200</v>
      </c>
      <c r="G328" s="266"/>
      <c r="H328" s="266">
        <f>H327</f>
        <v>4200</v>
      </c>
      <c r="I328" s="266"/>
      <c r="J328" s="267">
        <f>J327</f>
        <v>2889.99</v>
      </c>
      <c r="K328" s="267"/>
      <c r="L328" s="268">
        <f t="shared" si="67"/>
        <v>0.68809285714285706</v>
      </c>
      <c r="M328" s="268"/>
      <c r="N328" s="182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  <c r="AK328" s="180"/>
      <c r="AL328" s="180"/>
      <c r="AM328" s="180"/>
      <c r="AN328" s="180"/>
      <c r="AO328" s="180"/>
      <c r="AP328" s="180"/>
      <c r="AQ328" s="180"/>
      <c r="AR328" s="180"/>
      <c r="AS328" s="180"/>
      <c r="AT328" s="180"/>
      <c r="AU328" s="180"/>
      <c r="AV328" s="180"/>
      <c r="AW328" s="180"/>
      <c r="AX328" s="180"/>
      <c r="AY328" s="180"/>
      <c r="AZ328" s="180"/>
      <c r="BA328" s="180"/>
      <c r="BB328" s="180"/>
      <c r="BC328" s="180"/>
      <c r="BD328" s="180"/>
      <c r="BE328" s="180"/>
      <c r="BF328" s="180"/>
      <c r="BG328" s="180"/>
      <c r="BH328" s="180"/>
      <c r="BI328" s="180"/>
      <c r="BJ328" s="180"/>
      <c r="BK328" s="180"/>
      <c r="BL328" s="180"/>
      <c r="BM328" s="180"/>
      <c r="BN328" s="180"/>
      <c r="BO328" s="180"/>
      <c r="BP328" s="180"/>
      <c r="BQ328" s="180"/>
      <c r="BR328" s="180"/>
      <c r="BS328" s="180"/>
      <c r="BT328" s="180"/>
      <c r="BU328" s="180"/>
      <c r="BV328" s="180"/>
      <c r="BW328" s="180"/>
      <c r="BX328" s="180"/>
      <c r="BY328" s="180"/>
      <c r="BZ328" s="180"/>
      <c r="CA328" s="180"/>
      <c r="CB328" s="180"/>
      <c r="CC328" s="180"/>
      <c r="CD328" s="180"/>
      <c r="CE328" s="180"/>
      <c r="CF328" s="180"/>
      <c r="CG328" s="180"/>
      <c r="CH328" s="180"/>
      <c r="CI328" s="180"/>
      <c r="CJ328" s="180"/>
      <c r="CK328" s="180"/>
      <c r="CL328" s="180"/>
      <c r="CM328" s="180"/>
      <c r="CN328" s="180"/>
      <c r="CO328" s="180"/>
      <c r="CP328" s="180"/>
      <c r="CQ328" s="180"/>
      <c r="CR328" s="180"/>
      <c r="CS328" s="180"/>
      <c r="CT328" s="180"/>
      <c r="CU328" s="180"/>
      <c r="CV328" s="180"/>
      <c r="CW328" s="180"/>
      <c r="CX328" s="180"/>
      <c r="CY328" s="180"/>
      <c r="CZ328" s="180"/>
      <c r="DA328" s="180"/>
      <c r="DB328" s="180"/>
      <c r="DC328" s="180"/>
      <c r="DD328" s="180"/>
      <c r="DE328" s="180"/>
      <c r="DF328" s="180"/>
      <c r="DG328" s="180"/>
      <c r="DH328" s="180"/>
      <c r="DI328" s="180"/>
      <c r="DJ328" s="180"/>
      <c r="DK328" s="180"/>
      <c r="DL328" s="180"/>
      <c r="DM328" s="180"/>
      <c r="DN328" s="180"/>
      <c r="DO328" s="180"/>
      <c r="DP328" s="180"/>
      <c r="DQ328" s="180"/>
      <c r="DR328" s="180"/>
      <c r="DS328" s="180"/>
      <c r="DT328" s="180"/>
      <c r="DU328" s="180"/>
      <c r="DV328" s="180"/>
      <c r="DW328" s="180"/>
      <c r="DX328" s="180"/>
      <c r="DY328" s="180"/>
      <c r="DZ328" s="180"/>
      <c r="EA328" s="180"/>
      <c r="EB328" s="180"/>
      <c r="EC328" s="180"/>
      <c r="ED328" s="180"/>
      <c r="EE328" s="180"/>
      <c r="EF328" s="180"/>
      <c r="EG328" s="180"/>
      <c r="EH328" s="180"/>
      <c r="EI328" s="180"/>
      <c r="EJ328" s="180"/>
      <c r="EK328" s="180"/>
      <c r="EL328" s="180"/>
      <c r="EM328" s="180"/>
      <c r="EN328" s="180"/>
      <c r="EO328" s="180"/>
      <c r="EP328" s="180"/>
      <c r="EQ328" s="180"/>
      <c r="ER328" s="180"/>
      <c r="ES328" s="180"/>
      <c r="ET328" s="180"/>
      <c r="EU328" s="180"/>
      <c r="EV328" s="180"/>
      <c r="EW328" s="180"/>
      <c r="EX328" s="180"/>
      <c r="EY328" s="180"/>
      <c r="EZ328" s="180"/>
      <c r="FA328" s="180"/>
      <c r="FB328" s="180"/>
      <c r="FC328" s="180"/>
      <c r="FD328" s="180"/>
      <c r="FE328" s="180"/>
      <c r="FF328" s="180"/>
      <c r="FG328" s="180"/>
      <c r="FH328" s="180"/>
      <c r="FI328" s="180"/>
      <c r="FJ328" s="180"/>
      <c r="FK328" s="180"/>
      <c r="FL328" s="180"/>
      <c r="FM328" s="180"/>
      <c r="FN328" s="180"/>
      <c r="FO328" s="180"/>
      <c r="FP328" s="180"/>
      <c r="FQ328" s="180"/>
      <c r="FR328" s="180"/>
      <c r="FS328" s="180"/>
      <c r="FT328" s="180"/>
      <c r="FU328" s="180"/>
      <c r="FV328" s="180"/>
      <c r="FW328" s="180"/>
      <c r="FX328" s="180"/>
      <c r="FY328" s="180"/>
      <c r="FZ328" s="180"/>
      <c r="GA328" s="180"/>
      <c r="GB328" s="180"/>
      <c r="GC328" s="180"/>
      <c r="GD328" s="180"/>
      <c r="GE328" s="180"/>
      <c r="GF328" s="180"/>
      <c r="GG328" s="180"/>
      <c r="GH328" s="180"/>
      <c r="GI328" s="180"/>
      <c r="GJ328" s="180"/>
      <c r="GK328" s="180"/>
      <c r="GL328" s="180"/>
      <c r="GM328" s="180"/>
      <c r="GN328" s="180"/>
      <c r="GO328" s="180"/>
      <c r="GP328" s="180"/>
      <c r="GQ328" s="180"/>
      <c r="GR328" s="180"/>
      <c r="GS328" s="180"/>
      <c r="GT328" s="180"/>
      <c r="GU328" s="180"/>
      <c r="GV328" s="180"/>
      <c r="GW328" s="180"/>
      <c r="GX328" s="180"/>
      <c r="GY328" s="180"/>
      <c r="GZ328" s="180"/>
      <c r="HA328" s="180"/>
      <c r="HB328" s="180"/>
      <c r="HC328" s="180"/>
      <c r="HD328" s="180"/>
      <c r="HE328" s="180"/>
      <c r="HF328" s="180"/>
      <c r="HG328" s="180"/>
      <c r="HH328" s="180"/>
      <c r="HI328" s="180"/>
      <c r="HJ328" s="180"/>
      <c r="HK328" s="180"/>
      <c r="HL328" s="180"/>
      <c r="HM328" s="180"/>
      <c r="HN328" s="180"/>
      <c r="HO328" s="180"/>
      <c r="HP328" s="180"/>
      <c r="HQ328" s="180"/>
      <c r="HR328" s="180"/>
      <c r="HS328" s="180"/>
      <c r="HT328" s="180"/>
      <c r="HU328" s="180"/>
      <c r="HV328" s="180"/>
      <c r="HW328" s="180"/>
      <c r="HX328" s="180"/>
      <c r="HY328" s="180"/>
      <c r="HZ328" s="180"/>
      <c r="IA328" s="180"/>
    </row>
    <row r="329" spans="1:235" s="199" customFormat="1" ht="18" customHeight="1" x14ac:dyDescent="0.25">
      <c r="A329" s="181"/>
      <c r="B329" s="269" t="s">
        <v>162</v>
      </c>
      <c r="C329" s="270"/>
      <c r="D329" s="270"/>
      <c r="E329" s="270"/>
      <c r="F329" s="271">
        <f t="shared" si="68"/>
        <v>4200</v>
      </c>
      <c r="G329" s="271"/>
      <c r="H329" s="271">
        <f t="shared" si="68"/>
        <v>4200</v>
      </c>
      <c r="I329" s="271"/>
      <c r="J329" s="272">
        <f t="shared" si="69"/>
        <v>2889.99</v>
      </c>
      <c r="K329" s="272"/>
      <c r="L329" s="273">
        <f t="shared" si="67"/>
        <v>0.68809285714285706</v>
      </c>
      <c r="M329" s="273"/>
      <c r="N329" s="182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  <c r="AB329" s="180"/>
      <c r="AC329" s="180"/>
      <c r="AD329" s="180"/>
      <c r="AE329" s="180"/>
      <c r="AF329" s="180"/>
      <c r="AG329" s="180"/>
      <c r="AH329" s="180"/>
      <c r="AI329" s="180"/>
      <c r="AJ329" s="180"/>
      <c r="AK329" s="180"/>
      <c r="AL329" s="180"/>
      <c r="AM329" s="180"/>
      <c r="AN329" s="180"/>
      <c r="AO329" s="180"/>
      <c r="AP329" s="180"/>
      <c r="AQ329" s="180"/>
      <c r="AR329" s="180"/>
      <c r="AS329" s="180"/>
      <c r="AT329" s="180"/>
      <c r="AU329" s="180"/>
      <c r="AV329" s="180"/>
      <c r="AW329" s="180"/>
      <c r="AX329" s="180"/>
      <c r="AY329" s="180"/>
      <c r="AZ329" s="180"/>
      <c r="BA329" s="180"/>
      <c r="BB329" s="180"/>
      <c r="BC329" s="180"/>
      <c r="BD329" s="180"/>
      <c r="BE329" s="180"/>
      <c r="BF329" s="180"/>
      <c r="BG329" s="180"/>
      <c r="BH329" s="180"/>
      <c r="BI329" s="180"/>
      <c r="BJ329" s="180"/>
      <c r="BK329" s="180"/>
      <c r="BL329" s="180"/>
      <c r="BM329" s="180"/>
      <c r="BN329" s="180"/>
      <c r="BO329" s="180"/>
      <c r="BP329" s="180"/>
      <c r="BQ329" s="180"/>
      <c r="BR329" s="180"/>
      <c r="BS329" s="180"/>
      <c r="BT329" s="180"/>
      <c r="BU329" s="180"/>
      <c r="BV329" s="180"/>
      <c r="BW329" s="180"/>
      <c r="BX329" s="180"/>
      <c r="BY329" s="180"/>
      <c r="BZ329" s="180"/>
      <c r="CA329" s="180"/>
      <c r="CB329" s="180"/>
      <c r="CC329" s="180"/>
      <c r="CD329" s="180"/>
      <c r="CE329" s="180"/>
      <c r="CF329" s="180"/>
      <c r="CG329" s="180"/>
      <c r="CH329" s="180"/>
      <c r="CI329" s="180"/>
      <c r="CJ329" s="180"/>
      <c r="CK329" s="180"/>
      <c r="CL329" s="180"/>
      <c r="CM329" s="180"/>
      <c r="CN329" s="180"/>
      <c r="CO329" s="180"/>
      <c r="CP329" s="180"/>
      <c r="CQ329" s="180"/>
      <c r="CR329" s="180"/>
      <c r="CS329" s="180"/>
      <c r="CT329" s="180"/>
      <c r="CU329" s="180"/>
      <c r="CV329" s="180"/>
      <c r="CW329" s="180"/>
      <c r="CX329" s="180"/>
      <c r="CY329" s="180"/>
      <c r="CZ329" s="180"/>
      <c r="DA329" s="180"/>
      <c r="DB329" s="180"/>
      <c r="DC329" s="180"/>
      <c r="DD329" s="180"/>
      <c r="DE329" s="180"/>
      <c r="DF329" s="180"/>
      <c r="DG329" s="180"/>
      <c r="DH329" s="180"/>
      <c r="DI329" s="180"/>
      <c r="DJ329" s="180"/>
      <c r="DK329" s="180"/>
      <c r="DL329" s="180"/>
      <c r="DM329" s="180"/>
      <c r="DN329" s="180"/>
      <c r="DO329" s="180"/>
      <c r="DP329" s="180"/>
      <c r="DQ329" s="180"/>
      <c r="DR329" s="180"/>
      <c r="DS329" s="180"/>
      <c r="DT329" s="180"/>
      <c r="DU329" s="180"/>
      <c r="DV329" s="180"/>
      <c r="DW329" s="180"/>
      <c r="DX329" s="180"/>
      <c r="DY329" s="180"/>
      <c r="DZ329" s="180"/>
      <c r="EA329" s="180"/>
      <c r="EB329" s="180"/>
      <c r="EC329" s="180"/>
      <c r="ED329" s="180"/>
      <c r="EE329" s="180"/>
      <c r="EF329" s="180"/>
      <c r="EG329" s="180"/>
      <c r="EH329" s="180"/>
      <c r="EI329" s="180"/>
      <c r="EJ329" s="180"/>
      <c r="EK329" s="180"/>
      <c r="EL329" s="180"/>
      <c r="EM329" s="180"/>
      <c r="EN329" s="180"/>
      <c r="EO329" s="180"/>
      <c r="EP329" s="180"/>
      <c r="EQ329" s="180"/>
      <c r="ER329" s="180"/>
      <c r="ES329" s="180"/>
      <c r="ET329" s="180"/>
      <c r="EU329" s="180"/>
      <c r="EV329" s="180"/>
      <c r="EW329" s="180"/>
      <c r="EX329" s="180"/>
      <c r="EY329" s="180"/>
      <c r="EZ329" s="180"/>
      <c r="FA329" s="180"/>
      <c r="FB329" s="180"/>
      <c r="FC329" s="180"/>
      <c r="FD329" s="180"/>
      <c r="FE329" s="180"/>
      <c r="FF329" s="180"/>
      <c r="FG329" s="180"/>
      <c r="FH329" s="180"/>
      <c r="FI329" s="180"/>
      <c r="FJ329" s="180"/>
      <c r="FK329" s="180"/>
      <c r="FL329" s="180"/>
      <c r="FM329" s="180"/>
      <c r="FN329" s="180"/>
      <c r="FO329" s="180"/>
      <c r="FP329" s="180"/>
      <c r="FQ329" s="180"/>
      <c r="FR329" s="180"/>
      <c r="FS329" s="180"/>
      <c r="FT329" s="180"/>
      <c r="FU329" s="180"/>
      <c r="FV329" s="180"/>
      <c r="FW329" s="180"/>
      <c r="FX329" s="180"/>
      <c r="FY329" s="180"/>
      <c r="FZ329" s="180"/>
      <c r="GA329" s="180"/>
      <c r="GB329" s="180"/>
      <c r="GC329" s="180"/>
      <c r="GD329" s="180"/>
      <c r="GE329" s="180"/>
      <c r="GF329" s="180"/>
      <c r="GG329" s="180"/>
      <c r="GH329" s="180"/>
      <c r="GI329" s="180"/>
      <c r="GJ329" s="180"/>
      <c r="GK329" s="180"/>
      <c r="GL329" s="180"/>
      <c r="GM329" s="180"/>
      <c r="GN329" s="180"/>
      <c r="GO329" s="180"/>
      <c r="GP329" s="180"/>
      <c r="GQ329" s="180"/>
      <c r="GR329" s="180"/>
      <c r="GS329" s="180"/>
      <c r="GT329" s="180"/>
      <c r="GU329" s="180"/>
      <c r="GV329" s="180"/>
      <c r="GW329" s="180"/>
      <c r="GX329" s="180"/>
      <c r="GY329" s="180"/>
      <c r="GZ329" s="180"/>
      <c r="HA329" s="180"/>
      <c r="HB329" s="180"/>
      <c r="HC329" s="180"/>
      <c r="HD329" s="180"/>
      <c r="HE329" s="180"/>
      <c r="HF329" s="180"/>
      <c r="HG329" s="180"/>
      <c r="HH329" s="180"/>
      <c r="HI329" s="180"/>
      <c r="HJ329" s="180"/>
      <c r="HK329" s="180"/>
      <c r="HL329" s="180"/>
      <c r="HM329" s="180"/>
      <c r="HN329" s="180"/>
      <c r="HO329" s="180"/>
      <c r="HP329" s="180"/>
      <c r="HQ329" s="180"/>
      <c r="HR329" s="180"/>
      <c r="HS329" s="180"/>
      <c r="HT329" s="180"/>
      <c r="HU329" s="180"/>
      <c r="HV329" s="180"/>
      <c r="HW329" s="180"/>
      <c r="HX329" s="180"/>
      <c r="HY329" s="180"/>
      <c r="HZ329" s="180"/>
      <c r="IA329" s="180"/>
    </row>
    <row r="330" spans="1:235" s="199" customFormat="1" ht="18" customHeight="1" x14ac:dyDescent="0.25">
      <c r="A330" s="181"/>
      <c r="B330" s="274" t="s">
        <v>266</v>
      </c>
      <c r="C330" s="275"/>
      <c r="D330" s="275"/>
      <c r="E330" s="275"/>
      <c r="F330" s="276">
        <f t="shared" si="68"/>
        <v>4200</v>
      </c>
      <c r="G330" s="276"/>
      <c r="H330" s="276">
        <f t="shared" si="68"/>
        <v>4200</v>
      </c>
      <c r="I330" s="276"/>
      <c r="J330" s="277">
        <f t="shared" si="69"/>
        <v>2889.99</v>
      </c>
      <c r="K330" s="277"/>
      <c r="L330" s="278">
        <f t="shared" si="67"/>
        <v>0.68809285714285706</v>
      </c>
      <c r="M330" s="278"/>
      <c r="N330" s="182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0"/>
      <c r="AT330" s="180"/>
      <c r="AU330" s="180"/>
      <c r="AV330" s="180"/>
      <c r="AW330" s="180"/>
      <c r="AX330" s="180"/>
      <c r="AY330" s="180"/>
      <c r="AZ330" s="180"/>
      <c r="BA330" s="180"/>
      <c r="BB330" s="180"/>
      <c r="BC330" s="180"/>
      <c r="BD330" s="180"/>
      <c r="BE330" s="180"/>
      <c r="BF330" s="180"/>
      <c r="BG330" s="180"/>
      <c r="BH330" s="180"/>
      <c r="BI330" s="180"/>
      <c r="BJ330" s="180"/>
      <c r="BK330" s="180"/>
      <c r="BL330" s="180"/>
      <c r="BM330" s="180"/>
      <c r="BN330" s="180"/>
      <c r="BO330" s="180"/>
      <c r="BP330" s="180"/>
      <c r="BQ330" s="180"/>
      <c r="BR330" s="180"/>
      <c r="BS330" s="180"/>
      <c r="BT330" s="180"/>
      <c r="BU330" s="180"/>
      <c r="BV330" s="180"/>
      <c r="BW330" s="180"/>
      <c r="BX330" s="180"/>
      <c r="BY330" s="180"/>
      <c r="BZ330" s="180"/>
      <c r="CA330" s="180"/>
      <c r="CB330" s="180"/>
      <c r="CC330" s="180"/>
      <c r="CD330" s="180"/>
      <c r="CE330" s="180"/>
      <c r="CF330" s="180"/>
      <c r="CG330" s="180"/>
      <c r="CH330" s="180"/>
      <c r="CI330" s="180"/>
      <c r="CJ330" s="180"/>
      <c r="CK330" s="180"/>
      <c r="CL330" s="180"/>
      <c r="CM330" s="180"/>
      <c r="CN330" s="180"/>
      <c r="CO330" s="180"/>
      <c r="CP330" s="180"/>
      <c r="CQ330" s="180"/>
      <c r="CR330" s="180"/>
      <c r="CS330" s="180"/>
      <c r="CT330" s="180"/>
      <c r="CU330" s="180"/>
      <c r="CV330" s="180"/>
      <c r="CW330" s="180"/>
      <c r="CX330" s="180"/>
      <c r="CY330" s="180"/>
      <c r="CZ330" s="180"/>
      <c r="DA330" s="180"/>
      <c r="DB330" s="180"/>
      <c r="DC330" s="180"/>
      <c r="DD330" s="180"/>
      <c r="DE330" s="180"/>
      <c r="DF330" s="180"/>
      <c r="DG330" s="180"/>
      <c r="DH330" s="180"/>
      <c r="DI330" s="180"/>
      <c r="DJ330" s="180"/>
      <c r="DK330" s="180"/>
      <c r="DL330" s="180"/>
      <c r="DM330" s="180"/>
      <c r="DN330" s="180"/>
      <c r="DO330" s="180"/>
      <c r="DP330" s="180"/>
      <c r="DQ330" s="180"/>
      <c r="DR330" s="180"/>
      <c r="DS330" s="180"/>
      <c r="DT330" s="180"/>
      <c r="DU330" s="180"/>
      <c r="DV330" s="180"/>
      <c r="DW330" s="180"/>
      <c r="DX330" s="180"/>
      <c r="DY330" s="180"/>
      <c r="DZ330" s="180"/>
      <c r="EA330" s="180"/>
      <c r="EB330" s="180"/>
      <c r="EC330" s="180"/>
      <c r="ED330" s="180"/>
      <c r="EE330" s="180"/>
      <c r="EF330" s="180"/>
      <c r="EG330" s="180"/>
      <c r="EH330" s="180"/>
      <c r="EI330" s="180"/>
      <c r="EJ330" s="180"/>
      <c r="EK330" s="180"/>
      <c r="EL330" s="180"/>
      <c r="EM330" s="180"/>
      <c r="EN330" s="180"/>
      <c r="EO330" s="180"/>
      <c r="EP330" s="180"/>
      <c r="EQ330" s="180"/>
      <c r="ER330" s="180"/>
      <c r="ES330" s="180"/>
      <c r="ET330" s="180"/>
      <c r="EU330" s="180"/>
      <c r="EV330" s="180"/>
      <c r="EW330" s="180"/>
      <c r="EX330" s="180"/>
      <c r="EY330" s="180"/>
      <c r="EZ330" s="180"/>
      <c r="FA330" s="180"/>
      <c r="FB330" s="180"/>
      <c r="FC330" s="180"/>
      <c r="FD330" s="180"/>
      <c r="FE330" s="180"/>
      <c r="FF330" s="180"/>
      <c r="FG330" s="180"/>
      <c r="FH330" s="180"/>
      <c r="FI330" s="180"/>
      <c r="FJ330" s="180"/>
      <c r="FK330" s="180"/>
      <c r="FL330" s="180"/>
      <c r="FM330" s="180"/>
      <c r="FN330" s="180"/>
      <c r="FO330" s="180"/>
      <c r="FP330" s="180"/>
      <c r="FQ330" s="180"/>
      <c r="FR330" s="180"/>
      <c r="FS330" s="180"/>
      <c r="FT330" s="180"/>
      <c r="FU330" s="180"/>
      <c r="FV330" s="180"/>
      <c r="FW330" s="180"/>
      <c r="FX330" s="180"/>
      <c r="FY330" s="180"/>
      <c r="FZ330" s="180"/>
      <c r="GA330" s="180"/>
      <c r="GB330" s="180"/>
      <c r="GC330" s="180"/>
      <c r="GD330" s="180"/>
      <c r="GE330" s="180"/>
      <c r="GF330" s="180"/>
      <c r="GG330" s="180"/>
      <c r="GH330" s="180"/>
      <c r="GI330" s="180"/>
      <c r="GJ330" s="180"/>
      <c r="GK330" s="180"/>
      <c r="GL330" s="180"/>
      <c r="GM330" s="180"/>
      <c r="GN330" s="180"/>
      <c r="GO330" s="180"/>
      <c r="GP330" s="180"/>
      <c r="GQ330" s="180"/>
      <c r="GR330" s="180"/>
      <c r="GS330" s="180"/>
      <c r="GT330" s="180"/>
      <c r="GU330" s="180"/>
      <c r="GV330" s="180"/>
      <c r="GW330" s="180"/>
      <c r="GX330" s="180"/>
      <c r="GY330" s="180"/>
      <c r="GZ330" s="180"/>
      <c r="HA330" s="180"/>
      <c r="HB330" s="180"/>
      <c r="HC330" s="180"/>
      <c r="HD330" s="180"/>
      <c r="HE330" s="180"/>
      <c r="HF330" s="180"/>
      <c r="HG330" s="180"/>
      <c r="HH330" s="180"/>
      <c r="HI330" s="180"/>
      <c r="HJ330" s="180"/>
      <c r="HK330" s="180"/>
      <c r="HL330" s="180"/>
      <c r="HM330" s="180"/>
      <c r="HN330" s="180"/>
      <c r="HO330" s="180"/>
      <c r="HP330" s="180"/>
      <c r="HQ330" s="180"/>
      <c r="HR330" s="180"/>
      <c r="HS330" s="180"/>
      <c r="HT330" s="180"/>
      <c r="HU330" s="180"/>
      <c r="HV330" s="180"/>
      <c r="HW330" s="180"/>
      <c r="HX330" s="180"/>
      <c r="HY330" s="180"/>
      <c r="HZ330" s="180"/>
      <c r="IA330" s="180"/>
    </row>
    <row r="331" spans="1:235" s="199" customFormat="1" ht="18" customHeight="1" x14ac:dyDescent="0.25">
      <c r="A331" s="181"/>
      <c r="B331" s="243" t="s">
        <v>267</v>
      </c>
      <c r="C331" s="244"/>
      <c r="D331" s="244"/>
      <c r="E331" s="244"/>
      <c r="F331" s="245">
        <f t="shared" si="68"/>
        <v>4200</v>
      </c>
      <c r="G331" s="245"/>
      <c r="H331" s="245">
        <f t="shared" si="68"/>
        <v>4200</v>
      </c>
      <c r="I331" s="245"/>
      <c r="J331" s="246">
        <f t="shared" si="69"/>
        <v>2889.99</v>
      </c>
      <c r="K331" s="246"/>
      <c r="L331" s="247">
        <f t="shared" si="67"/>
        <v>0.68809285714285706</v>
      </c>
      <c r="M331" s="247"/>
      <c r="N331" s="182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0"/>
      <c r="AX331" s="180"/>
      <c r="AY331" s="180"/>
      <c r="AZ331" s="180"/>
      <c r="BA331" s="180"/>
      <c r="BB331" s="180"/>
      <c r="BC331" s="180"/>
      <c r="BD331" s="180"/>
      <c r="BE331" s="180"/>
      <c r="BF331" s="180"/>
      <c r="BG331" s="180"/>
      <c r="BH331" s="180"/>
      <c r="BI331" s="180"/>
      <c r="BJ331" s="180"/>
      <c r="BK331" s="180"/>
      <c r="BL331" s="180"/>
      <c r="BM331" s="180"/>
      <c r="BN331" s="180"/>
      <c r="BO331" s="180"/>
      <c r="BP331" s="180"/>
      <c r="BQ331" s="180"/>
      <c r="BR331" s="180"/>
      <c r="BS331" s="180"/>
      <c r="BT331" s="180"/>
      <c r="BU331" s="180"/>
      <c r="BV331" s="180"/>
      <c r="BW331" s="180"/>
      <c r="BX331" s="180"/>
      <c r="BY331" s="180"/>
      <c r="BZ331" s="180"/>
      <c r="CA331" s="180"/>
      <c r="CB331" s="180"/>
      <c r="CC331" s="180"/>
      <c r="CD331" s="180"/>
      <c r="CE331" s="180"/>
      <c r="CF331" s="180"/>
      <c r="CG331" s="180"/>
      <c r="CH331" s="180"/>
      <c r="CI331" s="180"/>
      <c r="CJ331" s="180"/>
      <c r="CK331" s="180"/>
      <c r="CL331" s="180"/>
      <c r="CM331" s="180"/>
      <c r="CN331" s="180"/>
      <c r="CO331" s="180"/>
      <c r="CP331" s="180"/>
      <c r="CQ331" s="180"/>
      <c r="CR331" s="180"/>
      <c r="CS331" s="180"/>
      <c r="CT331" s="180"/>
      <c r="CU331" s="180"/>
      <c r="CV331" s="180"/>
      <c r="CW331" s="180"/>
      <c r="CX331" s="180"/>
      <c r="CY331" s="180"/>
      <c r="CZ331" s="180"/>
      <c r="DA331" s="180"/>
      <c r="DB331" s="180"/>
      <c r="DC331" s="180"/>
      <c r="DD331" s="180"/>
      <c r="DE331" s="180"/>
      <c r="DF331" s="180"/>
      <c r="DG331" s="180"/>
      <c r="DH331" s="180"/>
      <c r="DI331" s="180"/>
      <c r="DJ331" s="180"/>
      <c r="DK331" s="180"/>
      <c r="DL331" s="180"/>
      <c r="DM331" s="180"/>
      <c r="DN331" s="180"/>
      <c r="DO331" s="180"/>
      <c r="DP331" s="180"/>
      <c r="DQ331" s="180"/>
      <c r="DR331" s="180"/>
      <c r="DS331" s="180"/>
      <c r="DT331" s="180"/>
      <c r="DU331" s="180"/>
      <c r="DV331" s="180"/>
      <c r="DW331" s="180"/>
      <c r="DX331" s="180"/>
      <c r="DY331" s="180"/>
      <c r="DZ331" s="180"/>
      <c r="EA331" s="180"/>
      <c r="EB331" s="180"/>
      <c r="EC331" s="180"/>
      <c r="ED331" s="180"/>
      <c r="EE331" s="180"/>
      <c r="EF331" s="180"/>
      <c r="EG331" s="180"/>
      <c r="EH331" s="180"/>
      <c r="EI331" s="180"/>
      <c r="EJ331" s="180"/>
      <c r="EK331" s="180"/>
      <c r="EL331" s="180"/>
      <c r="EM331" s="180"/>
      <c r="EN331" s="180"/>
      <c r="EO331" s="180"/>
      <c r="EP331" s="180"/>
      <c r="EQ331" s="180"/>
      <c r="ER331" s="180"/>
      <c r="ES331" s="180"/>
      <c r="ET331" s="180"/>
      <c r="EU331" s="180"/>
      <c r="EV331" s="180"/>
      <c r="EW331" s="180"/>
      <c r="EX331" s="180"/>
      <c r="EY331" s="180"/>
      <c r="EZ331" s="180"/>
      <c r="FA331" s="180"/>
      <c r="FB331" s="180"/>
      <c r="FC331" s="180"/>
      <c r="FD331" s="180"/>
      <c r="FE331" s="180"/>
      <c r="FF331" s="180"/>
      <c r="FG331" s="180"/>
      <c r="FH331" s="180"/>
      <c r="FI331" s="180"/>
      <c r="FJ331" s="180"/>
      <c r="FK331" s="180"/>
      <c r="FL331" s="180"/>
      <c r="FM331" s="180"/>
      <c r="FN331" s="180"/>
      <c r="FO331" s="180"/>
      <c r="FP331" s="180"/>
      <c r="FQ331" s="180"/>
      <c r="FR331" s="180"/>
      <c r="FS331" s="180"/>
      <c r="FT331" s="180"/>
      <c r="FU331" s="180"/>
      <c r="FV331" s="180"/>
      <c r="FW331" s="180"/>
      <c r="FX331" s="180"/>
      <c r="FY331" s="180"/>
      <c r="FZ331" s="180"/>
      <c r="GA331" s="180"/>
      <c r="GB331" s="180"/>
      <c r="GC331" s="180"/>
      <c r="GD331" s="180"/>
      <c r="GE331" s="180"/>
      <c r="GF331" s="180"/>
      <c r="GG331" s="180"/>
      <c r="GH331" s="180"/>
      <c r="GI331" s="180"/>
      <c r="GJ331" s="180"/>
      <c r="GK331" s="180"/>
      <c r="GL331" s="180"/>
      <c r="GM331" s="180"/>
      <c r="GN331" s="180"/>
      <c r="GO331" s="180"/>
      <c r="GP331" s="180"/>
      <c r="GQ331" s="180"/>
      <c r="GR331" s="180"/>
      <c r="GS331" s="180"/>
      <c r="GT331" s="180"/>
      <c r="GU331" s="180"/>
      <c r="GV331" s="180"/>
      <c r="GW331" s="180"/>
      <c r="GX331" s="180"/>
      <c r="GY331" s="180"/>
      <c r="GZ331" s="180"/>
      <c r="HA331" s="180"/>
      <c r="HB331" s="180"/>
      <c r="HC331" s="180"/>
      <c r="HD331" s="180"/>
      <c r="HE331" s="180"/>
      <c r="HF331" s="180"/>
      <c r="HG331" s="180"/>
      <c r="HH331" s="180"/>
      <c r="HI331" s="180"/>
      <c r="HJ331" s="180"/>
      <c r="HK331" s="180"/>
      <c r="HL331" s="180"/>
      <c r="HM331" s="180"/>
      <c r="HN331" s="180"/>
      <c r="HO331" s="180"/>
      <c r="HP331" s="180"/>
      <c r="HQ331" s="180"/>
      <c r="HR331" s="180"/>
      <c r="HS331" s="180"/>
      <c r="HT331" s="180"/>
      <c r="HU331" s="180"/>
      <c r="HV331" s="180"/>
      <c r="HW331" s="180"/>
      <c r="HX331" s="180"/>
      <c r="HY331" s="180"/>
      <c r="HZ331" s="180"/>
      <c r="IA331" s="180"/>
    </row>
    <row r="332" spans="1:235" ht="18" customHeight="1" x14ac:dyDescent="0.25">
      <c r="A332" s="129"/>
      <c r="B332" s="141"/>
      <c r="C332" s="141"/>
      <c r="D332" s="141"/>
      <c r="E332" s="141"/>
      <c r="F332" s="142"/>
      <c r="G332" s="142"/>
      <c r="H332" s="142"/>
      <c r="I332" s="142"/>
      <c r="J332" s="143"/>
      <c r="K332" s="143"/>
      <c r="L332" s="144"/>
      <c r="M332" s="144"/>
      <c r="N332" s="116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94"/>
      <c r="BB332" s="94"/>
      <c r="BC332" s="94"/>
      <c r="BD332" s="94"/>
      <c r="BE332" s="94"/>
      <c r="BF332" s="94"/>
      <c r="BG332" s="94"/>
      <c r="BH332" s="94"/>
      <c r="BI332" s="94"/>
      <c r="BJ332" s="94"/>
      <c r="BK332" s="94"/>
      <c r="BL332" s="94"/>
      <c r="BM332" s="94"/>
      <c r="BN332" s="94"/>
      <c r="BO332" s="94"/>
      <c r="BP332" s="94"/>
      <c r="BQ332" s="94"/>
      <c r="BR332" s="94"/>
      <c r="BS332" s="94"/>
      <c r="BT332" s="94"/>
      <c r="BU332" s="94"/>
      <c r="BV332" s="94"/>
      <c r="BW332" s="94"/>
      <c r="BX332" s="94"/>
      <c r="BY332" s="94"/>
      <c r="BZ332" s="94"/>
      <c r="CA332" s="94"/>
      <c r="CB332" s="94"/>
      <c r="CC332" s="94"/>
      <c r="CD332" s="94"/>
      <c r="CE332" s="94"/>
      <c r="CF332" s="94"/>
      <c r="CG332" s="94"/>
      <c r="CH332" s="94"/>
      <c r="CI332" s="94"/>
      <c r="CJ332" s="94"/>
      <c r="CK332" s="94"/>
      <c r="CL332" s="94"/>
      <c r="CM332" s="94"/>
      <c r="CN332" s="94"/>
      <c r="CO332" s="94"/>
      <c r="CP332" s="94"/>
      <c r="CQ332" s="94"/>
      <c r="CR332" s="94"/>
      <c r="CS332" s="94"/>
      <c r="CT332" s="94"/>
      <c r="CU332" s="94"/>
      <c r="CV332" s="94"/>
      <c r="CW332" s="94"/>
      <c r="CX332" s="94"/>
      <c r="CY332" s="94"/>
      <c r="CZ332" s="94"/>
      <c r="DA332" s="94"/>
      <c r="DB332" s="94"/>
      <c r="DC332" s="94"/>
      <c r="DD332" s="94"/>
      <c r="DE332" s="94"/>
      <c r="DF332" s="94"/>
      <c r="DG332" s="94"/>
      <c r="DH332" s="94"/>
      <c r="DI332" s="94"/>
      <c r="DJ332" s="94"/>
      <c r="DK332" s="94"/>
      <c r="DL332" s="94"/>
      <c r="DM332" s="94"/>
      <c r="DN332" s="94"/>
      <c r="DO332" s="94"/>
      <c r="DP332" s="94"/>
      <c r="DQ332" s="94"/>
      <c r="DR332" s="94"/>
      <c r="DS332" s="94"/>
      <c r="DT332" s="94"/>
      <c r="DU332" s="94"/>
      <c r="DV332" s="94"/>
      <c r="DW332" s="94"/>
      <c r="DX332" s="94"/>
      <c r="DY332" s="94"/>
      <c r="DZ332" s="94"/>
      <c r="EA332" s="94"/>
      <c r="EB332" s="94"/>
      <c r="EC332" s="94"/>
      <c r="ED332" s="94"/>
      <c r="EE332" s="94"/>
      <c r="EF332" s="94"/>
      <c r="EG332" s="94"/>
      <c r="EH332" s="94"/>
      <c r="EI332" s="94"/>
      <c r="EJ332" s="94"/>
      <c r="EK332" s="94"/>
      <c r="EL332" s="94"/>
      <c r="EM332" s="94"/>
      <c r="EN332" s="94"/>
      <c r="EO332" s="94"/>
      <c r="EP332" s="94"/>
      <c r="EQ332" s="94"/>
      <c r="ER332" s="94"/>
      <c r="ES332" s="94"/>
      <c r="ET332" s="94"/>
      <c r="EU332" s="94"/>
      <c r="EV332" s="94"/>
      <c r="EW332" s="94"/>
      <c r="EX332" s="94"/>
      <c r="EY332" s="94"/>
      <c r="EZ332" s="94"/>
      <c r="FA332" s="94"/>
      <c r="FB332" s="94"/>
      <c r="FC332" s="94"/>
      <c r="FD332" s="94"/>
      <c r="FE332" s="94"/>
      <c r="FF332" s="94"/>
      <c r="FG332" s="94"/>
      <c r="FH332" s="94"/>
      <c r="FI332" s="94"/>
      <c r="FJ332" s="94"/>
      <c r="FK332" s="94"/>
      <c r="FL332" s="94"/>
      <c r="FM332" s="94"/>
      <c r="FN332" s="94"/>
      <c r="FO332" s="94"/>
      <c r="FP332" s="94"/>
      <c r="FQ332" s="94"/>
      <c r="FR332" s="94"/>
      <c r="FS332" s="94"/>
      <c r="FT332" s="94"/>
      <c r="FU332" s="94"/>
      <c r="FV332" s="94"/>
      <c r="FW332" s="94"/>
      <c r="FX332" s="94"/>
      <c r="FY332" s="94"/>
      <c r="FZ332" s="94"/>
      <c r="GA332" s="94"/>
      <c r="GB332" s="94"/>
      <c r="GC332" s="94"/>
      <c r="GD332" s="94"/>
      <c r="GE332" s="94"/>
      <c r="GF332" s="94"/>
      <c r="GG332" s="94"/>
      <c r="GH332" s="94"/>
      <c r="GI332" s="94"/>
      <c r="GJ332" s="94"/>
      <c r="GK332" s="94"/>
      <c r="GL332" s="94"/>
      <c r="GM332" s="94"/>
      <c r="GN332" s="94"/>
      <c r="GO332" s="94"/>
      <c r="GP332" s="94"/>
      <c r="GQ332" s="94"/>
      <c r="GR332" s="94"/>
      <c r="GS332" s="94"/>
      <c r="GT332" s="94"/>
      <c r="GU332" s="94"/>
      <c r="GV332" s="94"/>
      <c r="GW332" s="94"/>
      <c r="GX332" s="94"/>
      <c r="GY332" s="94"/>
      <c r="GZ332" s="94"/>
      <c r="HA332" s="94"/>
      <c r="HB332" s="94"/>
      <c r="HC332" s="94"/>
      <c r="HD332" s="94"/>
      <c r="HE332" s="94"/>
      <c r="HF332" s="94"/>
      <c r="HG332" s="94"/>
      <c r="HH332" s="94"/>
      <c r="HI332" s="94"/>
      <c r="HJ332" s="94"/>
      <c r="HK332" s="94"/>
      <c r="HL332" s="94"/>
      <c r="HM332" s="94"/>
      <c r="HN332" s="94"/>
      <c r="HO332" s="94"/>
      <c r="HP332" s="94"/>
      <c r="HQ332" s="94"/>
      <c r="HR332" s="94"/>
      <c r="HS332" s="94"/>
      <c r="HT332" s="94"/>
      <c r="HU332" s="94"/>
      <c r="HV332" s="94"/>
      <c r="HW332" s="94"/>
      <c r="HX332" s="94"/>
      <c r="HY332" s="94"/>
      <c r="HZ332" s="94"/>
      <c r="IA332" s="94"/>
    </row>
    <row r="333" spans="1:235" s="199" customFormat="1" ht="18" customHeight="1" x14ac:dyDescent="0.25">
      <c r="A333" s="181"/>
      <c r="B333" s="280" t="s">
        <v>370</v>
      </c>
      <c r="C333" s="280"/>
      <c r="D333" s="280"/>
      <c r="E333" s="280"/>
      <c r="F333" s="280"/>
      <c r="G333" s="280"/>
      <c r="H333" s="280"/>
      <c r="I333" s="280"/>
      <c r="J333" s="280"/>
      <c r="K333" s="280"/>
      <c r="L333" s="280"/>
      <c r="M333" s="280"/>
      <c r="N333" s="179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0"/>
      <c r="AT333" s="180"/>
      <c r="AU333" s="180"/>
      <c r="AV333" s="180"/>
      <c r="AW333" s="180"/>
      <c r="AX333" s="180"/>
      <c r="AY333" s="180"/>
      <c r="AZ333" s="180"/>
      <c r="BA333" s="180"/>
      <c r="BB333" s="180"/>
      <c r="BC333" s="180"/>
      <c r="BD333" s="180"/>
      <c r="BE333" s="180"/>
      <c r="BF333" s="180"/>
      <c r="BG333" s="180"/>
      <c r="BH333" s="180"/>
      <c r="BI333" s="180"/>
      <c r="BJ333" s="180"/>
      <c r="BK333" s="180"/>
      <c r="BL333" s="180"/>
      <c r="BM333" s="180"/>
      <c r="BN333" s="180"/>
      <c r="BO333" s="180"/>
      <c r="BP333" s="180"/>
      <c r="BQ333" s="180"/>
      <c r="BR333" s="180"/>
      <c r="BS333" s="180"/>
      <c r="BT333" s="180"/>
      <c r="BU333" s="180"/>
      <c r="BV333" s="180"/>
      <c r="BW333" s="180"/>
      <c r="BX333" s="180"/>
      <c r="BY333" s="180"/>
      <c r="BZ333" s="180"/>
      <c r="CA333" s="180"/>
      <c r="CB333" s="180"/>
      <c r="CC333" s="180"/>
      <c r="CD333" s="180"/>
      <c r="CE333" s="180"/>
      <c r="CF333" s="180"/>
      <c r="CG333" s="180"/>
      <c r="CH333" s="180"/>
      <c r="CI333" s="180"/>
      <c r="CJ333" s="180"/>
      <c r="CK333" s="180"/>
      <c r="CL333" s="180"/>
      <c r="CM333" s="180"/>
      <c r="CN333" s="180"/>
      <c r="CO333" s="180"/>
      <c r="CP333" s="180"/>
      <c r="CQ333" s="180"/>
      <c r="CR333" s="180"/>
      <c r="CS333" s="180"/>
      <c r="CT333" s="180"/>
      <c r="CU333" s="180"/>
      <c r="CV333" s="180"/>
      <c r="CW333" s="180"/>
      <c r="CX333" s="180"/>
      <c r="CY333" s="180"/>
      <c r="CZ333" s="180"/>
      <c r="DA333" s="180"/>
      <c r="DB333" s="180"/>
      <c r="DC333" s="180"/>
      <c r="DD333" s="180"/>
      <c r="DE333" s="180"/>
      <c r="DF333" s="180"/>
      <c r="DG333" s="180"/>
      <c r="DH333" s="180"/>
      <c r="DI333" s="180"/>
      <c r="DJ333" s="180"/>
      <c r="DK333" s="180"/>
      <c r="DL333" s="180"/>
      <c r="DM333" s="180"/>
      <c r="DN333" s="180"/>
      <c r="DO333" s="180"/>
      <c r="DP333" s="180"/>
      <c r="DQ333" s="180"/>
      <c r="DR333" s="180"/>
      <c r="DS333" s="180"/>
      <c r="DT333" s="180"/>
      <c r="DU333" s="180"/>
      <c r="DV333" s="180"/>
      <c r="DW333" s="180"/>
      <c r="DX333" s="180"/>
      <c r="DY333" s="180"/>
      <c r="DZ333" s="180"/>
      <c r="EA333" s="180"/>
      <c r="EB333" s="180"/>
      <c r="EC333" s="180"/>
      <c r="ED333" s="180"/>
      <c r="EE333" s="180"/>
      <c r="EF333" s="180"/>
      <c r="EG333" s="180"/>
      <c r="EH333" s="180"/>
      <c r="EI333" s="180"/>
      <c r="EJ333" s="180"/>
      <c r="EK333" s="180"/>
      <c r="EL333" s="180"/>
      <c r="EM333" s="180"/>
      <c r="EN333" s="180"/>
      <c r="EO333" s="180"/>
      <c r="EP333" s="180"/>
      <c r="EQ333" s="180"/>
      <c r="ER333" s="180"/>
      <c r="ES333" s="180"/>
      <c r="ET333" s="180"/>
      <c r="EU333" s="180"/>
      <c r="EV333" s="180"/>
      <c r="EW333" s="180"/>
      <c r="EX333" s="180"/>
      <c r="EY333" s="180"/>
      <c r="EZ333" s="180"/>
      <c r="FA333" s="180"/>
      <c r="FB333" s="180"/>
      <c r="FC333" s="180"/>
      <c r="FD333" s="180"/>
      <c r="FE333" s="180"/>
      <c r="FF333" s="180"/>
      <c r="FG333" s="180"/>
      <c r="FH333" s="180"/>
      <c r="FI333" s="180"/>
      <c r="FJ333" s="180"/>
      <c r="FK333" s="180"/>
      <c r="FL333" s="180"/>
      <c r="FM333" s="180"/>
      <c r="FN333" s="180"/>
      <c r="FO333" s="180"/>
      <c r="FP333" s="180"/>
      <c r="FQ333" s="180"/>
      <c r="FR333" s="180"/>
      <c r="FS333" s="180"/>
      <c r="FT333" s="180"/>
      <c r="FU333" s="180"/>
      <c r="FV333" s="180"/>
      <c r="FW333" s="180"/>
      <c r="FX333" s="180"/>
      <c r="FY333" s="180"/>
      <c r="FZ333" s="180"/>
      <c r="GA333" s="180"/>
      <c r="GB333" s="180"/>
      <c r="GC333" s="180"/>
      <c r="GD333" s="180"/>
      <c r="GE333" s="180"/>
      <c r="GF333" s="180"/>
      <c r="GG333" s="180"/>
      <c r="GH333" s="180"/>
      <c r="GI333" s="180"/>
      <c r="GJ333" s="180"/>
      <c r="GK333" s="180"/>
      <c r="GL333" s="180"/>
      <c r="GM333" s="180"/>
      <c r="GN333" s="180"/>
      <c r="GO333" s="180"/>
      <c r="GP333" s="180"/>
      <c r="GQ333" s="180"/>
      <c r="GR333" s="180"/>
      <c r="GS333" s="180"/>
      <c r="GT333" s="180"/>
      <c r="GU333" s="180"/>
      <c r="GV333" s="180"/>
      <c r="GW333" s="180"/>
      <c r="GX333" s="180"/>
      <c r="GY333" s="180"/>
      <c r="GZ333" s="180"/>
      <c r="HA333" s="180"/>
      <c r="HB333" s="180"/>
      <c r="HC333" s="180"/>
      <c r="HD333" s="180"/>
      <c r="HE333" s="180"/>
      <c r="HF333" s="180"/>
      <c r="HG333" s="180"/>
      <c r="HH333" s="180"/>
      <c r="HI333" s="180"/>
      <c r="HJ333" s="180"/>
      <c r="HK333" s="180"/>
      <c r="HL333" s="180"/>
      <c r="HM333" s="180"/>
      <c r="HN333" s="180"/>
      <c r="HO333" s="180"/>
      <c r="HP333" s="180"/>
      <c r="HQ333" s="180"/>
      <c r="HR333" s="180"/>
      <c r="HS333" s="180"/>
      <c r="HT333" s="180"/>
      <c r="HU333" s="180"/>
      <c r="HV333" s="180"/>
      <c r="HW333" s="180"/>
      <c r="HX333" s="180"/>
      <c r="HY333" s="180"/>
      <c r="HZ333" s="180"/>
      <c r="IA333" s="180"/>
    </row>
    <row r="334" spans="1:235" s="199" customFormat="1" ht="18" customHeight="1" x14ac:dyDescent="0.25">
      <c r="A334" s="181"/>
      <c r="B334" s="275" t="s">
        <v>364</v>
      </c>
      <c r="C334" s="275"/>
      <c r="D334" s="275"/>
      <c r="E334" s="275"/>
      <c r="F334" s="275"/>
      <c r="G334" s="275"/>
      <c r="H334" s="275"/>
      <c r="I334" s="275"/>
      <c r="J334" s="275"/>
      <c r="K334" s="275"/>
      <c r="L334" s="275"/>
      <c r="M334" s="275"/>
      <c r="N334" s="179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0"/>
      <c r="AT334" s="180"/>
      <c r="AU334" s="180"/>
      <c r="AV334" s="180"/>
      <c r="AW334" s="180"/>
      <c r="AX334" s="180"/>
      <c r="AY334" s="180"/>
      <c r="AZ334" s="180"/>
      <c r="BA334" s="180"/>
      <c r="BB334" s="180"/>
      <c r="BC334" s="180"/>
      <c r="BD334" s="180"/>
      <c r="BE334" s="180"/>
      <c r="BF334" s="180"/>
      <c r="BG334" s="180"/>
      <c r="BH334" s="180"/>
      <c r="BI334" s="180"/>
      <c r="BJ334" s="180"/>
      <c r="BK334" s="180"/>
      <c r="BL334" s="180"/>
      <c r="BM334" s="180"/>
      <c r="BN334" s="180"/>
      <c r="BO334" s="180"/>
      <c r="BP334" s="180"/>
      <c r="BQ334" s="180"/>
      <c r="BR334" s="180"/>
      <c r="BS334" s="180"/>
      <c r="BT334" s="180"/>
      <c r="BU334" s="180"/>
      <c r="BV334" s="180"/>
      <c r="BW334" s="180"/>
      <c r="BX334" s="180"/>
      <c r="BY334" s="180"/>
      <c r="BZ334" s="180"/>
      <c r="CA334" s="180"/>
      <c r="CB334" s="180"/>
      <c r="CC334" s="180"/>
      <c r="CD334" s="180"/>
      <c r="CE334" s="180"/>
      <c r="CF334" s="180"/>
      <c r="CG334" s="180"/>
      <c r="CH334" s="180"/>
      <c r="CI334" s="180"/>
      <c r="CJ334" s="180"/>
      <c r="CK334" s="180"/>
      <c r="CL334" s="180"/>
      <c r="CM334" s="180"/>
      <c r="CN334" s="180"/>
      <c r="CO334" s="180"/>
      <c r="CP334" s="180"/>
      <c r="CQ334" s="180"/>
      <c r="CR334" s="180"/>
      <c r="CS334" s="180"/>
      <c r="CT334" s="180"/>
      <c r="CU334" s="180"/>
      <c r="CV334" s="180"/>
      <c r="CW334" s="180"/>
      <c r="CX334" s="180"/>
      <c r="CY334" s="180"/>
      <c r="CZ334" s="180"/>
      <c r="DA334" s="180"/>
      <c r="DB334" s="180"/>
      <c r="DC334" s="180"/>
      <c r="DD334" s="180"/>
      <c r="DE334" s="180"/>
      <c r="DF334" s="180"/>
      <c r="DG334" s="180"/>
      <c r="DH334" s="180"/>
      <c r="DI334" s="180"/>
      <c r="DJ334" s="180"/>
      <c r="DK334" s="180"/>
      <c r="DL334" s="180"/>
      <c r="DM334" s="180"/>
      <c r="DN334" s="180"/>
      <c r="DO334" s="180"/>
      <c r="DP334" s="180"/>
      <c r="DQ334" s="180"/>
      <c r="DR334" s="180"/>
      <c r="DS334" s="180"/>
      <c r="DT334" s="180"/>
      <c r="DU334" s="180"/>
      <c r="DV334" s="180"/>
      <c r="DW334" s="180"/>
      <c r="DX334" s="180"/>
      <c r="DY334" s="180"/>
      <c r="DZ334" s="180"/>
      <c r="EA334" s="180"/>
      <c r="EB334" s="180"/>
      <c r="EC334" s="180"/>
      <c r="ED334" s="180"/>
      <c r="EE334" s="180"/>
      <c r="EF334" s="180"/>
      <c r="EG334" s="180"/>
      <c r="EH334" s="180"/>
      <c r="EI334" s="180"/>
      <c r="EJ334" s="180"/>
      <c r="EK334" s="180"/>
      <c r="EL334" s="180"/>
      <c r="EM334" s="180"/>
      <c r="EN334" s="180"/>
      <c r="EO334" s="180"/>
      <c r="EP334" s="180"/>
      <c r="EQ334" s="180"/>
      <c r="ER334" s="180"/>
      <c r="ES334" s="180"/>
      <c r="ET334" s="180"/>
      <c r="EU334" s="180"/>
      <c r="EV334" s="180"/>
      <c r="EW334" s="180"/>
      <c r="EX334" s="180"/>
      <c r="EY334" s="180"/>
      <c r="EZ334" s="180"/>
      <c r="FA334" s="180"/>
      <c r="FB334" s="180"/>
      <c r="FC334" s="180"/>
      <c r="FD334" s="180"/>
      <c r="FE334" s="180"/>
      <c r="FF334" s="180"/>
      <c r="FG334" s="180"/>
      <c r="FH334" s="180"/>
      <c r="FI334" s="180"/>
      <c r="FJ334" s="180"/>
      <c r="FK334" s="180"/>
      <c r="FL334" s="180"/>
      <c r="FM334" s="180"/>
      <c r="FN334" s="180"/>
      <c r="FO334" s="180"/>
      <c r="FP334" s="180"/>
      <c r="FQ334" s="180"/>
      <c r="FR334" s="180"/>
      <c r="FS334" s="180"/>
      <c r="FT334" s="180"/>
      <c r="FU334" s="180"/>
      <c r="FV334" s="180"/>
      <c r="FW334" s="180"/>
      <c r="FX334" s="180"/>
      <c r="FY334" s="180"/>
      <c r="FZ334" s="180"/>
      <c r="GA334" s="180"/>
      <c r="GB334" s="180"/>
      <c r="GC334" s="180"/>
      <c r="GD334" s="180"/>
      <c r="GE334" s="180"/>
      <c r="GF334" s="180"/>
      <c r="GG334" s="180"/>
      <c r="GH334" s="180"/>
      <c r="GI334" s="180"/>
      <c r="GJ334" s="180"/>
      <c r="GK334" s="180"/>
      <c r="GL334" s="180"/>
      <c r="GM334" s="180"/>
      <c r="GN334" s="180"/>
      <c r="GO334" s="180"/>
      <c r="GP334" s="180"/>
      <c r="GQ334" s="180"/>
      <c r="GR334" s="180"/>
      <c r="GS334" s="180"/>
      <c r="GT334" s="180"/>
      <c r="GU334" s="180"/>
      <c r="GV334" s="180"/>
      <c r="GW334" s="180"/>
      <c r="GX334" s="180"/>
      <c r="GY334" s="180"/>
      <c r="GZ334" s="180"/>
      <c r="HA334" s="180"/>
      <c r="HB334" s="180"/>
      <c r="HC334" s="180"/>
      <c r="HD334" s="180"/>
      <c r="HE334" s="180"/>
      <c r="HF334" s="180"/>
      <c r="HG334" s="180"/>
      <c r="HH334" s="180"/>
      <c r="HI334" s="180"/>
      <c r="HJ334" s="180"/>
      <c r="HK334" s="180"/>
      <c r="HL334" s="180"/>
      <c r="HM334" s="180"/>
      <c r="HN334" s="180"/>
      <c r="HO334" s="180"/>
      <c r="HP334" s="180"/>
      <c r="HQ334" s="180"/>
      <c r="HR334" s="180"/>
      <c r="HS334" s="180"/>
      <c r="HT334" s="180"/>
      <c r="HU334" s="180"/>
      <c r="HV334" s="180"/>
      <c r="HW334" s="180"/>
      <c r="HX334" s="180"/>
      <c r="HY334" s="180"/>
      <c r="HZ334" s="180"/>
      <c r="IA334" s="180"/>
    </row>
    <row r="335" spans="1:235" s="199" customFormat="1" ht="18" customHeight="1" x14ac:dyDescent="0.25">
      <c r="A335" s="181"/>
      <c r="B335" s="281" t="s">
        <v>115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179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0"/>
      <c r="AT335" s="180"/>
      <c r="AU335" s="180"/>
      <c r="AV335" s="180"/>
      <c r="AW335" s="180"/>
      <c r="AX335" s="180"/>
      <c r="AY335" s="180"/>
      <c r="AZ335" s="180"/>
      <c r="BA335" s="180"/>
      <c r="BB335" s="180"/>
      <c r="BC335" s="180"/>
      <c r="BD335" s="180"/>
      <c r="BE335" s="180"/>
      <c r="BF335" s="180"/>
      <c r="BG335" s="180"/>
      <c r="BH335" s="180"/>
      <c r="BI335" s="180"/>
      <c r="BJ335" s="180"/>
      <c r="BK335" s="180"/>
      <c r="BL335" s="180"/>
      <c r="BM335" s="180"/>
      <c r="BN335" s="180"/>
      <c r="BO335" s="180"/>
      <c r="BP335" s="180"/>
      <c r="BQ335" s="180"/>
      <c r="BR335" s="180"/>
      <c r="BS335" s="180"/>
      <c r="BT335" s="180"/>
      <c r="BU335" s="180"/>
      <c r="BV335" s="180"/>
      <c r="BW335" s="180"/>
      <c r="BX335" s="180"/>
      <c r="BY335" s="180"/>
      <c r="BZ335" s="180"/>
      <c r="CA335" s="180"/>
      <c r="CB335" s="180"/>
      <c r="CC335" s="180"/>
      <c r="CD335" s="180"/>
      <c r="CE335" s="180"/>
      <c r="CF335" s="180"/>
      <c r="CG335" s="180"/>
      <c r="CH335" s="180"/>
      <c r="CI335" s="180"/>
      <c r="CJ335" s="180"/>
      <c r="CK335" s="180"/>
      <c r="CL335" s="180"/>
      <c r="CM335" s="180"/>
      <c r="CN335" s="180"/>
      <c r="CO335" s="180"/>
      <c r="CP335" s="180"/>
      <c r="CQ335" s="180"/>
      <c r="CR335" s="180"/>
      <c r="CS335" s="180"/>
      <c r="CT335" s="180"/>
      <c r="CU335" s="180"/>
      <c r="CV335" s="180"/>
      <c r="CW335" s="180"/>
      <c r="CX335" s="180"/>
      <c r="CY335" s="180"/>
      <c r="CZ335" s="180"/>
      <c r="DA335" s="180"/>
      <c r="DB335" s="180"/>
      <c r="DC335" s="180"/>
      <c r="DD335" s="180"/>
      <c r="DE335" s="180"/>
      <c r="DF335" s="180"/>
      <c r="DG335" s="180"/>
      <c r="DH335" s="180"/>
      <c r="DI335" s="180"/>
      <c r="DJ335" s="180"/>
      <c r="DK335" s="180"/>
      <c r="DL335" s="180"/>
      <c r="DM335" s="180"/>
      <c r="DN335" s="180"/>
      <c r="DO335" s="180"/>
      <c r="DP335" s="180"/>
      <c r="DQ335" s="180"/>
      <c r="DR335" s="180"/>
      <c r="DS335" s="180"/>
      <c r="DT335" s="180"/>
      <c r="DU335" s="180"/>
      <c r="DV335" s="180"/>
      <c r="DW335" s="180"/>
      <c r="DX335" s="180"/>
      <c r="DY335" s="180"/>
      <c r="DZ335" s="180"/>
      <c r="EA335" s="180"/>
      <c r="EB335" s="180"/>
      <c r="EC335" s="180"/>
      <c r="ED335" s="180"/>
      <c r="EE335" s="180"/>
      <c r="EF335" s="180"/>
      <c r="EG335" s="180"/>
      <c r="EH335" s="180"/>
      <c r="EI335" s="180"/>
      <c r="EJ335" s="180"/>
      <c r="EK335" s="180"/>
      <c r="EL335" s="180"/>
      <c r="EM335" s="180"/>
      <c r="EN335" s="180"/>
      <c r="EO335" s="180"/>
      <c r="EP335" s="180"/>
      <c r="EQ335" s="180"/>
      <c r="ER335" s="180"/>
      <c r="ES335" s="180"/>
      <c r="ET335" s="180"/>
      <c r="EU335" s="180"/>
      <c r="EV335" s="180"/>
      <c r="EW335" s="180"/>
      <c r="EX335" s="180"/>
      <c r="EY335" s="180"/>
      <c r="EZ335" s="180"/>
      <c r="FA335" s="180"/>
      <c r="FB335" s="180"/>
      <c r="FC335" s="180"/>
      <c r="FD335" s="180"/>
      <c r="FE335" s="180"/>
      <c r="FF335" s="180"/>
      <c r="FG335" s="180"/>
      <c r="FH335" s="180"/>
      <c r="FI335" s="180"/>
      <c r="FJ335" s="180"/>
      <c r="FK335" s="180"/>
      <c r="FL335" s="180"/>
      <c r="FM335" s="180"/>
      <c r="FN335" s="180"/>
      <c r="FO335" s="180"/>
      <c r="FP335" s="180"/>
      <c r="FQ335" s="180"/>
      <c r="FR335" s="180"/>
      <c r="FS335" s="180"/>
      <c r="FT335" s="180"/>
      <c r="FU335" s="180"/>
      <c r="FV335" s="180"/>
      <c r="FW335" s="180"/>
      <c r="FX335" s="180"/>
      <c r="FY335" s="180"/>
      <c r="FZ335" s="180"/>
      <c r="GA335" s="180"/>
      <c r="GB335" s="180"/>
      <c r="GC335" s="180"/>
      <c r="GD335" s="180"/>
      <c r="GE335" s="180"/>
      <c r="GF335" s="180"/>
      <c r="GG335" s="180"/>
      <c r="GH335" s="180"/>
      <c r="GI335" s="180"/>
      <c r="GJ335" s="180"/>
      <c r="GK335" s="180"/>
      <c r="GL335" s="180"/>
      <c r="GM335" s="180"/>
      <c r="GN335" s="180"/>
      <c r="GO335" s="180"/>
      <c r="GP335" s="180"/>
      <c r="GQ335" s="180"/>
      <c r="GR335" s="180"/>
      <c r="GS335" s="180"/>
      <c r="GT335" s="180"/>
      <c r="GU335" s="180"/>
      <c r="GV335" s="180"/>
      <c r="GW335" s="180"/>
      <c r="GX335" s="180"/>
      <c r="GY335" s="180"/>
      <c r="GZ335" s="180"/>
      <c r="HA335" s="180"/>
      <c r="HB335" s="180"/>
      <c r="HC335" s="180"/>
      <c r="HD335" s="180"/>
      <c r="HE335" s="180"/>
      <c r="HF335" s="180"/>
      <c r="HG335" s="180"/>
      <c r="HH335" s="180"/>
      <c r="HI335" s="180"/>
      <c r="HJ335" s="180"/>
      <c r="HK335" s="180"/>
      <c r="HL335" s="180"/>
      <c r="HM335" s="180"/>
      <c r="HN335" s="180"/>
      <c r="HO335" s="180"/>
      <c r="HP335" s="180"/>
      <c r="HQ335" s="180"/>
      <c r="HR335" s="180"/>
      <c r="HS335" s="180"/>
      <c r="HT335" s="180"/>
      <c r="HU335" s="180"/>
      <c r="HV335" s="180"/>
      <c r="HW335" s="180"/>
      <c r="HX335" s="180"/>
      <c r="HY335" s="180"/>
      <c r="HZ335" s="180"/>
      <c r="IA335" s="180"/>
    </row>
    <row r="336" spans="1:235" s="200" customFormat="1" ht="12.75" customHeight="1" x14ac:dyDescent="0.25">
      <c r="A336" s="248">
        <v>1084</v>
      </c>
      <c r="B336" s="249"/>
      <c r="C336" s="250" t="s">
        <v>365</v>
      </c>
      <c r="D336" s="250"/>
      <c r="E336" s="250"/>
      <c r="F336" s="251">
        <v>0</v>
      </c>
      <c r="G336" s="252"/>
      <c r="H336" s="251">
        <v>0</v>
      </c>
      <c r="I336" s="252"/>
      <c r="J336" s="253">
        <v>0</v>
      </c>
      <c r="K336" s="254"/>
      <c r="L336" s="255" t="e">
        <f t="shared" ref="L336:L347" si="70">J336/F336</f>
        <v>#DIV/0!</v>
      </c>
      <c r="M336" s="256"/>
      <c r="N336" s="187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6"/>
      <c r="AT336" s="186"/>
      <c r="AU336" s="186"/>
      <c r="AV336" s="186"/>
      <c r="AW336" s="186"/>
      <c r="AX336" s="186"/>
      <c r="AY336" s="186"/>
      <c r="AZ336" s="186"/>
      <c r="BA336" s="186"/>
      <c r="BB336" s="186"/>
      <c r="BC336" s="186"/>
      <c r="BD336" s="186"/>
      <c r="BE336" s="186"/>
      <c r="BF336" s="186"/>
      <c r="BG336" s="186"/>
      <c r="BH336" s="186"/>
      <c r="BI336" s="186"/>
      <c r="BJ336" s="186"/>
      <c r="BK336" s="186"/>
      <c r="BL336" s="186"/>
      <c r="BM336" s="186"/>
      <c r="BN336" s="186"/>
      <c r="BO336" s="186"/>
      <c r="BP336" s="186"/>
      <c r="BQ336" s="186"/>
      <c r="BR336" s="186"/>
      <c r="BS336" s="186"/>
      <c r="BT336" s="186"/>
      <c r="BU336" s="186"/>
      <c r="BV336" s="186"/>
      <c r="BW336" s="186"/>
      <c r="BX336" s="186"/>
      <c r="BY336" s="186"/>
      <c r="BZ336" s="186"/>
      <c r="CA336" s="186"/>
      <c r="CB336" s="186"/>
      <c r="CC336" s="186"/>
      <c r="CD336" s="186"/>
      <c r="CE336" s="186"/>
      <c r="CF336" s="186"/>
      <c r="CG336" s="186"/>
      <c r="CH336" s="186"/>
      <c r="CI336" s="186"/>
      <c r="CJ336" s="186"/>
      <c r="CK336" s="186"/>
      <c r="CL336" s="186"/>
      <c r="CM336" s="186"/>
      <c r="CN336" s="186"/>
      <c r="CO336" s="186"/>
      <c r="CP336" s="186"/>
      <c r="CQ336" s="186"/>
      <c r="CR336" s="186"/>
      <c r="CS336" s="186"/>
      <c r="CT336" s="186"/>
      <c r="CU336" s="186"/>
      <c r="CV336" s="186"/>
      <c r="CW336" s="186"/>
      <c r="CX336" s="186"/>
      <c r="CY336" s="186"/>
      <c r="CZ336" s="186"/>
      <c r="DA336" s="186"/>
      <c r="DB336" s="186"/>
      <c r="DC336" s="186"/>
      <c r="DD336" s="186"/>
      <c r="DE336" s="186"/>
      <c r="DF336" s="186"/>
      <c r="DG336" s="186"/>
      <c r="DH336" s="186"/>
      <c r="DI336" s="186"/>
      <c r="DJ336" s="186"/>
      <c r="DK336" s="186"/>
      <c r="DL336" s="186"/>
      <c r="DM336" s="186"/>
      <c r="DN336" s="186"/>
      <c r="DO336" s="186"/>
      <c r="DP336" s="186"/>
      <c r="DQ336" s="186"/>
      <c r="DR336" s="186"/>
      <c r="DS336" s="186"/>
      <c r="DT336" s="186"/>
      <c r="DU336" s="186"/>
      <c r="DV336" s="186"/>
      <c r="DW336" s="186"/>
      <c r="DX336" s="186"/>
      <c r="DY336" s="186"/>
      <c r="DZ336" s="186"/>
      <c r="EA336" s="186"/>
      <c r="EB336" s="186"/>
      <c r="EC336" s="186"/>
      <c r="ED336" s="186"/>
      <c r="EE336" s="186"/>
      <c r="EF336" s="186"/>
      <c r="EG336" s="186"/>
      <c r="EH336" s="186"/>
      <c r="EI336" s="186"/>
      <c r="EJ336" s="186"/>
      <c r="EK336" s="186"/>
      <c r="EL336" s="186"/>
      <c r="EM336" s="186"/>
      <c r="EN336" s="186"/>
      <c r="EO336" s="186"/>
      <c r="EP336" s="186"/>
      <c r="EQ336" s="186"/>
      <c r="ER336" s="186"/>
      <c r="ES336" s="186"/>
      <c r="ET336" s="186"/>
      <c r="EU336" s="186"/>
      <c r="EV336" s="186"/>
      <c r="EW336" s="186"/>
      <c r="EX336" s="186"/>
      <c r="EY336" s="186"/>
      <c r="EZ336" s="186"/>
      <c r="FA336" s="186"/>
      <c r="FB336" s="186"/>
      <c r="FC336" s="186"/>
      <c r="FD336" s="186"/>
      <c r="FE336" s="186"/>
      <c r="FF336" s="186"/>
      <c r="FG336" s="186"/>
      <c r="FH336" s="186"/>
      <c r="FI336" s="186"/>
      <c r="FJ336" s="186"/>
      <c r="FK336" s="186"/>
      <c r="FL336" s="186"/>
      <c r="FM336" s="186"/>
      <c r="FN336" s="186"/>
      <c r="FO336" s="186"/>
      <c r="FP336" s="186"/>
      <c r="FQ336" s="186"/>
      <c r="FR336" s="186"/>
      <c r="FS336" s="186"/>
      <c r="FT336" s="186"/>
      <c r="FU336" s="186"/>
      <c r="FV336" s="186"/>
      <c r="FW336" s="186"/>
      <c r="FX336" s="186"/>
      <c r="FY336" s="186"/>
      <c r="FZ336" s="186"/>
      <c r="GA336" s="186"/>
      <c r="GB336" s="186"/>
      <c r="GC336" s="186"/>
      <c r="GD336" s="186"/>
      <c r="GE336" s="186"/>
      <c r="GF336" s="186"/>
      <c r="GG336" s="186"/>
      <c r="GH336" s="186"/>
      <c r="GI336" s="186"/>
      <c r="GJ336" s="186"/>
      <c r="GK336" s="186"/>
      <c r="GL336" s="186"/>
      <c r="GM336" s="186"/>
      <c r="GN336" s="186"/>
      <c r="GO336" s="186"/>
      <c r="GP336" s="186"/>
      <c r="GQ336" s="186"/>
      <c r="GR336" s="186"/>
      <c r="GS336" s="186"/>
      <c r="GT336" s="186"/>
      <c r="GU336" s="186"/>
      <c r="GV336" s="186"/>
      <c r="GW336" s="186"/>
      <c r="GX336" s="186"/>
      <c r="GY336" s="186"/>
      <c r="GZ336" s="186"/>
      <c r="HA336" s="186"/>
      <c r="HB336" s="186"/>
      <c r="HC336" s="186"/>
      <c r="HD336" s="186"/>
      <c r="HE336" s="186"/>
      <c r="HF336" s="186"/>
      <c r="HG336" s="186"/>
      <c r="HH336" s="186"/>
      <c r="HI336" s="186"/>
      <c r="HJ336" s="186"/>
      <c r="HK336" s="186"/>
      <c r="HL336" s="186"/>
      <c r="HM336" s="186"/>
      <c r="HN336" s="186"/>
      <c r="HO336" s="186"/>
      <c r="HP336" s="186"/>
      <c r="HQ336" s="186"/>
      <c r="HR336" s="186"/>
      <c r="HS336" s="186"/>
      <c r="HT336" s="186"/>
      <c r="HU336" s="186"/>
      <c r="HV336" s="186"/>
      <c r="HW336" s="186"/>
      <c r="HX336" s="186"/>
      <c r="HY336" s="186"/>
      <c r="HZ336" s="186"/>
      <c r="IA336" s="186"/>
    </row>
    <row r="337" spans="1:235" s="200" customFormat="1" ht="13.5" customHeight="1" x14ac:dyDescent="0.25">
      <c r="A337" s="189"/>
      <c r="B337" s="189"/>
      <c r="C337" s="257" t="s">
        <v>120</v>
      </c>
      <c r="D337" s="257"/>
      <c r="E337" s="257"/>
      <c r="F337" s="258">
        <f t="shared" ref="F337" si="71">F336</f>
        <v>0</v>
      </c>
      <c r="G337" s="259"/>
      <c r="H337" s="258">
        <f t="shared" ref="H337" si="72">H336</f>
        <v>0</v>
      </c>
      <c r="I337" s="259"/>
      <c r="J337" s="260">
        <f t="shared" ref="J337:J347" si="73">J336</f>
        <v>0</v>
      </c>
      <c r="K337" s="261"/>
      <c r="L337" s="262" t="e">
        <f t="shared" si="70"/>
        <v>#DIV/0!</v>
      </c>
      <c r="M337" s="263"/>
      <c r="N337" s="190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6"/>
      <c r="AT337" s="186"/>
      <c r="AU337" s="186"/>
      <c r="AV337" s="186"/>
      <c r="AW337" s="186"/>
      <c r="AX337" s="186"/>
      <c r="AY337" s="186"/>
      <c r="AZ337" s="186"/>
      <c r="BA337" s="186"/>
      <c r="BB337" s="186"/>
      <c r="BC337" s="186"/>
      <c r="BD337" s="186"/>
      <c r="BE337" s="186"/>
      <c r="BF337" s="186"/>
      <c r="BG337" s="186"/>
      <c r="BH337" s="186"/>
      <c r="BI337" s="186"/>
      <c r="BJ337" s="186"/>
      <c r="BK337" s="186"/>
      <c r="BL337" s="186"/>
      <c r="BM337" s="186"/>
      <c r="BN337" s="186"/>
      <c r="BO337" s="186"/>
      <c r="BP337" s="186"/>
      <c r="BQ337" s="186"/>
      <c r="BR337" s="186"/>
      <c r="BS337" s="186"/>
      <c r="BT337" s="186"/>
      <c r="BU337" s="186"/>
      <c r="BV337" s="186"/>
      <c r="BW337" s="186"/>
      <c r="BX337" s="186"/>
      <c r="BY337" s="186"/>
      <c r="BZ337" s="186"/>
      <c r="CA337" s="186"/>
      <c r="CB337" s="186"/>
      <c r="CC337" s="186"/>
      <c r="CD337" s="186"/>
      <c r="CE337" s="186"/>
      <c r="CF337" s="186"/>
      <c r="CG337" s="186"/>
      <c r="CH337" s="186"/>
      <c r="CI337" s="186"/>
      <c r="CJ337" s="186"/>
      <c r="CK337" s="186"/>
      <c r="CL337" s="186"/>
      <c r="CM337" s="186"/>
      <c r="CN337" s="186"/>
      <c r="CO337" s="186"/>
      <c r="CP337" s="186"/>
      <c r="CQ337" s="186"/>
      <c r="CR337" s="186"/>
      <c r="CS337" s="186"/>
      <c r="CT337" s="186"/>
      <c r="CU337" s="186"/>
      <c r="CV337" s="186"/>
      <c r="CW337" s="186"/>
      <c r="CX337" s="186"/>
      <c r="CY337" s="186"/>
      <c r="CZ337" s="186"/>
      <c r="DA337" s="186"/>
      <c r="DB337" s="186"/>
      <c r="DC337" s="186"/>
      <c r="DD337" s="186"/>
      <c r="DE337" s="186"/>
      <c r="DF337" s="186"/>
      <c r="DG337" s="186"/>
      <c r="DH337" s="186"/>
      <c r="DI337" s="186"/>
      <c r="DJ337" s="186"/>
      <c r="DK337" s="186"/>
      <c r="DL337" s="186"/>
      <c r="DM337" s="186"/>
      <c r="DN337" s="186"/>
      <c r="DO337" s="186"/>
      <c r="DP337" s="186"/>
      <c r="DQ337" s="186"/>
      <c r="DR337" s="186"/>
      <c r="DS337" s="186"/>
      <c r="DT337" s="186"/>
      <c r="DU337" s="186"/>
      <c r="DV337" s="186"/>
      <c r="DW337" s="186"/>
      <c r="DX337" s="186"/>
      <c r="DY337" s="186"/>
      <c r="DZ337" s="186"/>
      <c r="EA337" s="186"/>
      <c r="EB337" s="186"/>
      <c r="EC337" s="186"/>
      <c r="ED337" s="186"/>
      <c r="EE337" s="186"/>
      <c r="EF337" s="186"/>
      <c r="EG337" s="186"/>
      <c r="EH337" s="186"/>
      <c r="EI337" s="186"/>
      <c r="EJ337" s="186"/>
      <c r="EK337" s="186"/>
      <c r="EL337" s="186"/>
      <c r="EM337" s="186"/>
      <c r="EN337" s="186"/>
      <c r="EO337" s="186"/>
      <c r="EP337" s="186"/>
      <c r="EQ337" s="186"/>
      <c r="ER337" s="186"/>
      <c r="ES337" s="186"/>
      <c r="ET337" s="186"/>
      <c r="EU337" s="186"/>
      <c r="EV337" s="186"/>
      <c r="EW337" s="186"/>
      <c r="EX337" s="186"/>
      <c r="EY337" s="186"/>
      <c r="EZ337" s="186"/>
      <c r="FA337" s="186"/>
      <c r="FB337" s="186"/>
      <c r="FC337" s="186"/>
      <c r="FD337" s="186"/>
      <c r="FE337" s="186"/>
      <c r="FF337" s="186"/>
      <c r="FG337" s="186"/>
      <c r="FH337" s="186"/>
      <c r="FI337" s="186"/>
      <c r="FJ337" s="186"/>
      <c r="FK337" s="186"/>
      <c r="FL337" s="186"/>
      <c r="FM337" s="186"/>
      <c r="FN337" s="186"/>
      <c r="FO337" s="186"/>
      <c r="FP337" s="186"/>
      <c r="FQ337" s="186"/>
      <c r="FR337" s="186"/>
      <c r="FS337" s="186"/>
      <c r="FT337" s="186"/>
      <c r="FU337" s="186"/>
      <c r="FV337" s="186"/>
      <c r="FW337" s="186"/>
      <c r="FX337" s="186"/>
      <c r="FY337" s="186"/>
      <c r="FZ337" s="186"/>
      <c r="GA337" s="186"/>
      <c r="GB337" s="186"/>
      <c r="GC337" s="186"/>
      <c r="GD337" s="186"/>
      <c r="GE337" s="186"/>
      <c r="GF337" s="186"/>
      <c r="GG337" s="186"/>
      <c r="GH337" s="186"/>
      <c r="GI337" s="186"/>
      <c r="GJ337" s="186"/>
      <c r="GK337" s="186"/>
      <c r="GL337" s="186"/>
      <c r="GM337" s="186"/>
      <c r="GN337" s="186"/>
      <c r="GO337" s="186"/>
      <c r="GP337" s="186"/>
      <c r="GQ337" s="186"/>
      <c r="GR337" s="186"/>
      <c r="GS337" s="186"/>
      <c r="GT337" s="186"/>
      <c r="GU337" s="186"/>
      <c r="GV337" s="186"/>
      <c r="GW337" s="186"/>
      <c r="GX337" s="186"/>
      <c r="GY337" s="186"/>
      <c r="GZ337" s="186"/>
      <c r="HA337" s="186"/>
      <c r="HB337" s="186"/>
      <c r="HC337" s="186"/>
      <c r="HD337" s="186"/>
      <c r="HE337" s="186"/>
      <c r="HF337" s="186"/>
      <c r="HG337" s="186"/>
      <c r="HH337" s="186"/>
      <c r="HI337" s="186"/>
      <c r="HJ337" s="186"/>
      <c r="HK337" s="186"/>
      <c r="HL337" s="186"/>
      <c r="HM337" s="186"/>
      <c r="HN337" s="186"/>
      <c r="HO337" s="186"/>
      <c r="HP337" s="186"/>
      <c r="HQ337" s="186"/>
      <c r="HR337" s="186"/>
      <c r="HS337" s="186"/>
      <c r="HT337" s="186"/>
      <c r="HU337" s="186"/>
      <c r="HV337" s="186"/>
      <c r="HW337" s="186"/>
      <c r="HX337" s="186"/>
      <c r="HY337" s="186"/>
      <c r="HZ337" s="186"/>
      <c r="IA337" s="186"/>
    </row>
    <row r="338" spans="1:235" s="200" customFormat="1" ht="13.5" customHeight="1" x14ac:dyDescent="0.25">
      <c r="A338" s="189"/>
      <c r="B338" s="189"/>
      <c r="C338" s="257" t="s">
        <v>137</v>
      </c>
      <c r="D338" s="257"/>
      <c r="E338" s="257"/>
      <c r="F338" s="258">
        <f t="shared" ref="F338" si="74">F337</f>
        <v>0</v>
      </c>
      <c r="G338" s="259"/>
      <c r="H338" s="258">
        <f t="shared" ref="H338" si="75">H337</f>
        <v>0</v>
      </c>
      <c r="I338" s="259"/>
      <c r="J338" s="260">
        <f t="shared" si="73"/>
        <v>0</v>
      </c>
      <c r="K338" s="261"/>
      <c r="L338" s="262" t="e">
        <f t="shared" si="70"/>
        <v>#DIV/0!</v>
      </c>
      <c r="M338" s="263"/>
      <c r="N338" s="190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86"/>
      <c r="AT338" s="186"/>
      <c r="AU338" s="186"/>
      <c r="AV338" s="186"/>
      <c r="AW338" s="186"/>
      <c r="AX338" s="186"/>
      <c r="AY338" s="186"/>
      <c r="AZ338" s="186"/>
      <c r="BA338" s="186"/>
      <c r="BB338" s="186"/>
      <c r="BC338" s="186"/>
      <c r="BD338" s="186"/>
      <c r="BE338" s="186"/>
      <c r="BF338" s="186"/>
      <c r="BG338" s="186"/>
      <c r="BH338" s="186"/>
      <c r="BI338" s="186"/>
      <c r="BJ338" s="186"/>
      <c r="BK338" s="186"/>
      <c r="BL338" s="186"/>
      <c r="BM338" s="186"/>
      <c r="BN338" s="186"/>
      <c r="BO338" s="186"/>
      <c r="BP338" s="186"/>
      <c r="BQ338" s="186"/>
      <c r="BR338" s="186"/>
      <c r="BS338" s="186"/>
      <c r="BT338" s="186"/>
      <c r="BU338" s="186"/>
      <c r="BV338" s="186"/>
      <c r="BW338" s="186"/>
      <c r="BX338" s="186"/>
      <c r="BY338" s="186"/>
      <c r="BZ338" s="186"/>
      <c r="CA338" s="186"/>
      <c r="CB338" s="186"/>
      <c r="CC338" s="186"/>
      <c r="CD338" s="186"/>
      <c r="CE338" s="186"/>
      <c r="CF338" s="186"/>
      <c r="CG338" s="186"/>
      <c r="CH338" s="186"/>
      <c r="CI338" s="186"/>
      <c r="CJ338" s="186"/>
      <c r="CK338" s="186"/>
      <c r="CL338" s="186"/>
      <c r="CM338" s="186"/>
      <c r="CN338" s="186"/>
      <c r="CO338" s="186"/>
      <c r="CP338" s="186"/>
      <c r="CQ338" s="186"/>
      <c r="CR338" s="186"/>
      <c r="CS338" s="186"/>
      <c r="CT338" s="186"/>
      <c r="CU338" s="186"/>
      <c r="CV338" s="186"/>
      <c r="CW338" s="186"/>
      <c r="CX338" s="186"/>
      <c r="CY338" s="186"/>
      <c r="CZ338" s="186"/>
      <c r="DA338" s="186"/>
      <c r="DB338" s="186"/>
      <c r="DC338" s="186"/>
      <c r="DD338" s="186"/>
      <c r="DE338" s="186"/>
      <c r="DF338" s="186"/>
      <c r="DG338" s="186"/>
      <c r="DH338" s="186"/>
      <c r="DI338" s="186"/>
      <c r="DJ338" s="186"/>
      <c r="DK338" s="186"/>
      <c r="DL338" s="186"/>
      <c r="DM338" s="186"/>
      <c r="DN338" s="186"/>
      <c r="DO338" s="186"/>
      <c r="DP338" s="186"/>
      <c r="DQ338" s="186"/>
      <c r="DR338" s="186"/>
      <c r="DS338" s="186"/>
      <c r="DT338" s="186"/>
      <c r="DU338" s="186"/>
      <c r="DV338" s="186"/>
      <c r="DW338" s="186"/>
      <c r="DX338" s="186"/>
      <c r="DY338" s="186"/>
      <c r="DZ338" s="186"/>
      <c r="EA338" s="186"/>
      <c r="EB338" s="186"/>
      <c r="EC338" s="186"/>
      <c r="ED338" s="186"/>
      <c r="EE338" s="186"/>
      <c r="EF338" s="186"/>
      <c r="EG338" s="186"/>
      <c r="EH338" s="186"/>
      <c r="EI338" s="186"/>
      <c r="EJ338" s="186"/>
      <c r="EK338" s="186"/>
      <c r="EL338" s="186"/>
      <c r="EM338" s="186"/>
      <c r="EN338" s="186"/>
      <c r="EO338" s="186"/>
      <c r="EP338" s="186"/>
      <c r="EQ338" s="186"/>
      <c r="ER338" s="186"/>
      <c r="ES338" s="186"/>
      <c r="ET338" s="186"/>
      <c r="EU338" s="186"/>
      <c r="EV338" s="186"/>
      <c r="EW338" s="186"/>
      <c r="EX338" s="186"/>
      <c r="EY338" s="186"/>
      <c r="EZ338" s="186"/>
      <c r="FA338" s="186"/>
      <c r="FB338" s="186"/>
      <c r="FC338" s="186"/>
      <c r="FD338" s="186"/>
      <c r="FE338" s="186"/>
      <c r="FF338" s="186"/>
      <c r="FG338" s="186"/>
      <c r="FH338" s="186"/>
      <c r="FI338" s="186"/>
      <c r="FJ338" s="186"/>
      <c r="FK338" s="186"/>
      <c r="FL338" s="186"/>
      <c r="FM338" s="186"/>
      <c r="FN338" s="186"/>
      <c r="FO338" s="186"/>
      <c r="FP338" s="186"/>
      <c r="FQ338" s="186"/>
      <c r="FR338" s="186"/>
      <c r="FS338" s="186"/>
      <c r="FT338" s="186"/>
      <c r="FU338" s="186"/>
      <c r="FV338" s="186"/>
      <c r="FW338" s="186"/>
      <c r="FX338" s="186"/>
      <c r="FY338" s="186"/>
      <c r="FZ338" s="186"/>
      <c r="GA338" s="186"/>
      <c r="GB338" s="186"/>
      <c r="GC338" s="186"/>
      <c r="GD338" s="186"/>
      <c r="GE338" s="186"/>
      <c r="GF338" s="186"/>
      <c r="GG338" s="186"/>
      <c r="GH338" s="186"/>
      <c r="GI338" s="186"/>
      <c r="GJ338" s="186"/>
      <c r="GK338" s="186"/>
      <c r="GL338" s="186"/>
      <c r="GM338" s="186"/>
      <c r="GN338" s="186"/>
      <c r="GO338" s="186"/>
      <c r="GP338" s="186"/>
      <c r="GQ338" s="186"/>
      <c r="GR338" s="186"/>
      <c r="GS338" s="186"/>
      <c r="GT338" s="186"/>
      <c r="GU338" s="186"/>
      <c r="GV338" s="186"/>
      <c r="GW338" s="186"/>
      <c r="GX338" s="186"/>
      <c r="GY338" s="186"/>
      <c r="GZ338" s="186"/>
      <c r="HA338" s="186"/>
      <c r="HB338" s="186"/>
      <c r="HC338" s="186"/>
      <c r="HD338" s="186"/>
      <c r="HE338" s="186"/>
      <c r="HF338" s="186"/>
      <c r="HG338" s="186"/>
      <c r="HH338" s="186"/>
      <c r="HI338" s="186"/>
      <c r="HJ338" s="186"/>
      <c r="HK338" s="186"/>
      <c r="HL338" s="186"/>
      <c r="HM338" s="186"/>
      <c r="HN338" s="186"/>
      <c r="HO338" s="186"/>
      <c r="HP338" s="186"/>
      <c r="HQ338" s="186"/>
      <c r="HR338" s="186"/>
      <c r="HS338" s="186"/>
      <c r="HT338" s="186"/>
      <c r="HU338" s="186"/>
      <c r="HV338" s="186"/>
      <c r="HW338" s="186"/>
      <c r="HX338" s="186"/>
      <c r="HY338" s="186"/>
      <c r="HZ338" s="186"/>
      <c r="IA338" s="186"/>
    </row>
    <row r="339" spans="1:235" s="200" customFormat="1" ht="13.5" customHeight="1" x14ac:dyDescent="0.25">
      <c r="A339" s="188"/>
      <c r="B339" s="190"/>
      <c r="C339" s="279" t="s">
        <v>138</v>
      </c>
      <c r="D339" s="279"/>
      <c r="E339" s="279"/>
      <c r="F339" s="258">
        <f t="shared" ref="F339" si="76">F338</f>
        <v>0</v>
      </c>
      <c r="G339" s="259"/>
      <c r="H339" s="258">
        <f t="shared" ref="H339" si="77">H338</f>
        <v>0</v>
      </c>
      <c r="I339" s="259"/>
      <c r="J339" s="260">
        <f t="shared" si="73"/>
        <v>0</v>
      </c>
      <c r="K339" s="261"/>
      <c r="L339" s="262" t="e">
        <f t="shared" si="70"/>
        <v>#DIV/0!</v>
      </c>
      <c r="M339" s="263"/>
      <c r="N339" s="190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86"/>
      <c r="AT339" s="186"/>
      <c r="AU339" s="186"/>
      <c r="AV339" s="186"/>
      <c r="AW339" s="186"/>
      <c r="AX339" s="186"/>
      <c r="AY339" s="186"/>
      <c r="AZ339" s="186"/>
      <c r="BA339" s="186"/>
      <c r="BB339" s="186"/>
      <c r="BC339" s="186"/>
      <c r="BD339" s="186"/>
      <c r="BE339" s="186"/>
      <c r="BF339" s="186"/>
      <c r="BG339" s="186"/>
      <c r="BH339" s="186"/>
      <c r="BI339" s="186"/>
      <c r="BJ339" s="186"/>
      <c r="BK339" s="186"/>
      <c r="BL339" s="186"/>
      <c r="BM339" s="186"/>
      <c r="BN339" s="186"/>
      <c r="BO339" s="186"/>
      <c r="BP339" s="186"/>
      <c r="BQ339" s="186"/>
      <c r="BR339" s="186"/>
      <c r="BS339" s="186"/>
      <c r="BT339" s="186"/>
      <c r="BU339" s="186"/>
      <c r="BV339" s="186"/>
      <c r="BW339" s="186"/>
      <c r="BX339" s="186"/>
      <c r="BY339" s="186"/>
      <c r="BZ339" s="186"/>
      <c r="CA339" s="186"/>
      <c r="CB339" s="186"/>
      <c r="CC339" s="186"/>
      <c r="CD339" s="186"/>
      <c r="CE339" s="186"/>
      <c r="CF339" s="186"/>
      <c r="CG339" s="186"/>
      <c r="CH339" s="186"/>
      <c r="CI339" s="186"/>
      <c r="CJ339" s="186"/>
      <c r="CK339" s="186"/>
      <c r="CL339" s="186"/>
      <c r="CM339" s="186"/>
      <c r="CN339" s="186"/>
      <c r="CO339" s="186"/>
      <c r="CP339" s="186"/>
      <c r="CQ339" s="186"/>
      <c r="CR339" s="186"/>
      <c r="CS339" s="186"/>
      <c r="CT339" s="186"/>
      <c r="CU339" s="186"/>
      <c r="CV339" s="186"/>
      <c r="CW339" s="186"/>
      <c r="CX339" s="186"/>
      <c r="CY339" s="186"/>
      <c r="CZ339" s="186"/>
      <c r="DA339" s="186"/>
      <c r="DB339" s="186"/>
      <c r="DC339" s="186"/>
      <c r="DD339" s="186"/>
      <c r="DE339" s="186"/>
      <c r="DF339" s="186"/>
      <c r="DG339" s="186"/>
      <c r="DH339" s="186"/>
      <c r="DI339" s="186"/>
      <c r="DJ339" s="186"/>
      <c r="DK339" s="186"/>
      <c r="DL339" s="186"/>
      <c r="DM339" s="186"/>
      <c r="DN339" s="186"/>
      <c r="DO339" s="186"/>
      <c r="DP339" s="186"/>
      <c r="DQ339" s="186"/>
      <c r="DR339" s="186"/>
      <c r="DS339" s="186"/>
      <c r="DT339" s="186"/>
      <c r="DU339" s="186"/>
      <c r="DV339" s="186"/>
      <c r="DW339" s="186"/>
      <c r="DX339" s="186"/>
      <c r="DY339" s="186"/>
      <c r="DZ339" s="186"/>
      <c r="EA339" s="186"/>
      <c r="EB339" s="186"/>
      <c r="EC339" s="186"/>
      <c r="ED339" s="186"/>
      <c r="EE339" s="186"/>
      <c r="EF339" s="186"/>
      <c r="EG339" s="186"/>
      <c r="EH339" s="186"/>
      <c r="EI339" s="186"/>
      <c r="EJ339" s="186"/>
      <c r="EK339" s="186"/>
      <c r="EL339" s="186"/>
      <c r="EM339" s="186"/>
      <c r="EN339" s="186"/>
      <c r="EO339" s="186"/>
      <c r="EP339" s="186"/>
      <c r="EQ339" s="186"/>
      <c r="ER339" s="186"/>
      <c r="ES339" s="186"/>
      <c r="ET339" s="186"/>
      <c r="EU339" s="186"/>
      <c r="EV339" s="186"/>
      <c r="EW339" s="186"/>
      <c r="EX339" s="186"/>
      <c r="EY339" s="186"/>
      <c r="EZ339" s="186"/>
      <c r="FA339" s="186"/>
      <c r="FB339" s="186"/>
      <c r="FC339" s="186"/>
      <c r="FD339" s="186"/>
      <c r="FE339" s="186"/>
      <c r="FF339" s="186"/>
      <c r="FG339" s="186"/>
      <c r="FH339" s="186"/>
      <c r="FI339" s="186"/>
      <c r="FJ339" s="186"/>
      <c r="FK339" s="186"/>
      <c r="FL339" s="186"/>
      <c r="FM339" s="186"/>
      <c r="FN339" s="186"/>
      <c r="FO339" s="186"/>
      <c r="FP339" s="186"/>
      <c r="FQ339" s="186"/>
      <c r="FR339" s="186"/>
      <c r="FS339" s="186"/>
      <c r="FT339" s="186"/>
      <c r="FU339" s="186"/>
      <c r="FV339" s="186"/>
      <c r="FW339" s="186"/>
      <c r="FX339" s="186"/>
      <c r="FY339" s="186"/>
      <c r="FZ339" s="186"/>
      <c r="GA339" s="186"/>
      <c r="GB339" s="186"/>
      <c r="GC339" s="186"/>
      <c r="GD339" s="186"/>
      <c r="GE339" s="186"/>
      <c r="GF339" s="186"/>
      <c r="GG339" s="186"/>
      <c r="GH339" s="186"/>
      <c r="GI339" s="186"/>
      <c r="GJ339" s="186"/>
      <c r="GK339" s="186"/>
      <c r="GL339" s="186"/>
      <c r="GM339" s="186"/>
      <c r="GN339" s="186"/>
      <c r="GO339" s="186"/>
      <c r="GP339" s="186"/>
      <c r="GQ339" s="186"/>
      <c r="GR339" s="186"/>
      <c r="GS339" s="186"/>
      <c r="GT339" s="186"/>
      <c r="GU339" s="186"/>
      <c r="GV339" s="186"/>
      <c r="GW339" s="186"/>
      <c r="GX339" s="186"/>
      <c r="GY339" s="186"/>
      <c r="GZ339" s="186"/>
      <c r="HA339" s="186"/>
      <c r="HB339" s="186"/>
      <c r="HC339" s="186"/>
      <c r="HD339" s="186"/>
      <c r="HE339" s="186"/>
      <c r="HF339" s="186"/>
      <c r="HG339" s="186"/>
      <c r="HH339" s="186"/>
      <c r="HI339" s="186"/>
      <c r="HJ339" s="186"/>
      <c r="HK339" s="186"/>
      <c r="HL339" s="186"/>
      <c r="HM339" s="186"/>
      <c r="HN339" s="186"/>
      <c r="HO339" s="186"/>
      <c r="HP339" s="186"/>
      <c r="HQ339" s="186"/>
      <c r="HR339" s="186"/>
      <c r="HS339" s="186"/>
      <c r="HT339" s="186"/>
      <c r="HU339" s="186"/>
      <c r="HV339" s="186"/>
      <c r="HW339" s="186"/>
      <c r="HX339" s="186"/>
      <c r="HY339" s="186"/>
      <c r="HZ339" s="186"/>
      <c r="IA339" s="186"/>
    </row>
    <row r="340" spans="1:235" s="200" customFormat="1" ht="12.75" customHeight="1" x14ac:dyDescent="0.25">
      <c r="A340" s="248" t="s">
        <v>366</v>
      </c>
      <c r="B340" s="249"/>
      <c r="C340" s="250" t="s">
        <v>318</v>
      </c>
      <c r="D340" s="250"/>
      <c r="E340" s="250"/>
      <c r="F340" s="251">
        <v>0</v>
      </c>
      <c r="G340" s="252"/>
      <c r="H340" s="251">
        <v>0</v>
      </c>
      <c r="I340" s="252"/>
      <c r="J340" s="253">
        <v>0</v>
      </c>
      <c r="K340" s="254"/>
      <c r="L340" s="255" t="e">
        <f t="shared" ref="L340:L343" si="78">J340/F340</f>
        <v>#DIV/0!</v>
      </c>
      <c r="M340" s="256"/>
      <c r="N340" s="187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86"/>
      <c r="AT340" s="186"/>
      <c r="AU340" s="186"/>
      <c r="AV340" s="186"/>
      <c r="AW340" s="186"/>
      <c r="AX340" s="186"/>
      <c r="AY340" s="186"/>
      <c r="AZ340" s="186"/>
      <c r="BA340" s="186"/>
      <c r="BB340" s="186"/>
      <c r="BC340" s="186"/>
      <c r="BD340" s="186"/>
      <c r="BE340" s="186"/>
      <c r="BF340" s="186"/>
      <c r="BG340" s="186"/>
      <c r="BH340" s="186"/>
      <c r="BI340" s="186"/>
      <c r="BJ340" s="186"/>
      <c r="BK340" s="186"/>
      <c r="BL340" s="186"/>
      <c r="BM340" s="186"/>
      <c r="BN340" s="186"/>
      <c r="BO340" s="186"/>
      <c r="BP340" s="186"/>
      <c r="BQ340" s="186"/>
      <c r="BR340" s="186"/>
      <c r="BS340" s="186"/>
      <c r="BT340" s="186"/>
      <c r="BU340" s="186"/>
      <c r="BV340" s="186"/>
      <c r="BW340" s="186"/>
      <c r="BX340" s="186"/>
      <c r="BY340" s="186"/>
      <c r="BZ340" s="186"/>
      <c r="CA340" s="186"/>
      <c r="CB340" s="186"/>
      <c r="CC340" s="186"/>
      <c r="CD340" s="186"/>
      <c r="CE340" s="186"/>
      <c r="CF340" s="186"/>
      <c r="CG340" s="186"/>
      <c r="CH340" s="186"/>
      <c r="CI340" s="186"/>
      <c r="CJ340" s="186"/>
      <c r="CK340" s="186"/>
      <c r="CL340" s="186"/>
      <c r="CM340" s="186"/>
      <c r="CN340" s="186"/>
      <c r="CO340" s="186"/>
      <c r="CP340" s="186"/>
      <c r="CQ340" s="186"/>
      <c r="CR340" s="186"/>
      <c r="CS340" s="186"/>
      <c r="CT340" s="186"/>
      <c r="CU340" s="186"/>
      <c r="CV340" s="186"/>
      <c r="CW340" s="186"/>
      <c r="CX340" s="186"/>
      <c r="CY340" s="186"/>
      <c r="CZ340" s="186"/>
      <c r="DA340" s="186"/>
      <c r="DB340" s="186"/>
      <c r="DC340" s="186"/>
      <c r="DD340" s="186"/>
      <c r="DE340" s="186"/>
      <c r="DF340" s="186"/>
      <c r="DG340" s="186"/>
      <c r="DH340" s="186"/>
      <c r="DI340" s="186"/>
      <c r="DJ340" s="186"/>
      <c r="DK340" s="186"/>
      <c r="DL340" s="186"/>
      <c r="DM340" s="186"/>
      <c r="DN340" s="186"/>
      <c r="DO340" s="186"/>
      <c r="DP340" s="186"/>
      <c r="DQ340" s="186"/>
      <c r="DR340" s="186"/>
      <c r="DS340" s="186"/>
      <c r="DT340" s="186"/>
      <c r="DU340" s="186"/>
      <c r="DV340" s="186"/>
      <c r="DW340" s="186"/>
      <c r="DX340" s="186"/>
      <c r="DY340" s="186"/>
      <c r="DZ340" s="186"/>
      <c r="EA340" s="186"/>
      <c r="EB340" s="186"/>
      <c r="EC340" s="186"/>
      <c r="ED340" s="186"/>
      <c r="EE340" s="186"/>
      <c r="EF340" s="186"/>
      <c r="EG340" s="186"/>
      <c r="EH340" s="186"/>
      <c r="EI340" s="186"/>
      <c r="EJ340" s="186"/>
      <c r="EK340" s="186"/>
      <c r="EL340" s="186"/>
      <c r="EM340" s="186"/>
      <c r="EN340" s="186"/>
      <c r="EO340" s="186"/>
      <c r="EP340" s="186"/>
      <c r="EQ340" s="186"/>
      <c r="ER340" s="186"/>
      <c r="ES340" s="186"/>
      <c r="ET340" s="186"/>
      <c r="EU340" s="186"/>
      <c r="EV340" s="186"/>
      <c r="EW340" s="186"/>
      <c r="EX340" s="186"/>
      <c r="EY340" s="186"/>
      <c r="EZ340" s="186"/>
      <c r="FA340" s="186"/>
      <c r="FB340" s="186"/>
      <c r="FC340" s="186"/>
      <c r="FD340" s="186"/>
      <c r="FE340" s="186"/>
      <c r="FF340" s="186"/>
      <c r="FG340" s="186"/>
      <c r="FH340" s="186"/>
      <c r="FI340" s="186"/>
      <c r="FJ340" s="186"/>
      <c r="FK340" s="186"/>
      <c r="FL340" s="186"/>
      <c r="FM340" s="186"/>
      <c r="FN340" s="186"/>
      <c r="FO340" s="186"/>
      <c r="FP340" s="186"/>
      <c r="FQ340" s="186"/>
      <c r="FR340" s="186"/>
      <c r="FS340" s="186"/>
      <c r="FT340" s="186"/>
      <c r="FU340" s="186"/>
      <c r="FV340" s="186"/>
      <c r="FW340" s="186"/>
      <c r="FX340" s="186"/>
      <c r="FY340" s="186"/>
      <c r="FZ340" s="186"/>
      <c r="GA340" s="186"/>
      <c r="GB340" s="186"/>
      <c r="GC340" s="186"/>
      <c r="GD340" s="186"/>
      <c r="GE340" s="186"/>
      <c r="GF340" s="186"/>
      <c r="GG340" s="186"/>
      <c r="GH340" s="186"/>
      <c r="GI340" s="186"/>
      <c r="GJ340" s="186"/>
      <c r="GK340" s="186"/>
      <c r="GL340" s="186"/>
      <c r="GM340" s="186"/>
      <c r="GN340" s="186"/>
      <c r="GO340" s="186"/>
      <c r="GP340" s="186"/>
      <c r="GQ340" s="186"/>
      <c r="GR340" s="186"/>
      <c r="GS340" s="186"/>
      <c r="GT340" s="186"/>
      <c r="GU340" s="186"/>
      <c r="GV340" s="186"/>
      <c r="GW340" s="186"/>
      <c r="GX340" s="186"/>
      <c r="GY340" s="186"/>
      <c r="GZ340" s="186"/>
      <c r="HA340" s="186"/>
      <c r="HB340" s="186"/>
      <c r="HC340" s="186"/>
      <c r="HD340" s="186"/>
      <c r="HE340" s="186"/>
      <c r="HF340" s="186"/>
      <c r="HG340" s="186"/>
      <c r="HH340" s="186"/>
      <c r="HI340" s="186"/>
      <c r="HJ340" s="186"/>
      <c r="HK340" s="186"/>
      <c r="HL340" s="186"/>
      <c r="HM340" s="186"/>
      <c r="HN340" s="186"/>
      <c r="HO340" s="186"/>
      <c r="HP340" s="186"/>
      <c r="HQ340" s="186"/>
      <c r="HR340" s="186"/>
      <c r="HS340" s="186"/>
      <c r="HT340" s="186"/>
      <c r="HU340" s="186"/>
      <c r="HV340" s="186"/>
      <c r="HW340" s="186"/>
      <c r="HX340" s="186"/>
      <c r="HY340" s="186"/>
      <c r="HZ340" s="186"/>
      <c r="IA340" s="186"/>
    </row>
    <row r="341" spans="1:235" s="200" customFormat="1" ht="13.5" customHeight="1" x14ac:dyDescent="0.25">
      <c r="A341" s="189"/>
      <c r="B341" s="189"/>
      <c r="C341" s="257" t="s">
        <v>181</v>
      </c>
      <c r="D341" s="257"/>
      <c r="E341" s="257"/>
      <c r="F341" s="258">
        <f t="shared" ref="F341" si="79">F340</f>
        <v>0</v>
      </c>
      <c r="G341" s="259"/>
      <c r="H341" s="258">
        <f t="shared" ref="H341" si="80">H340</f>
        <v>0</v>
      </c>
      <c r="I341" s="259"/>
      <c r="J341" s="260">
        <f t="shared" si="73"/>
        <v>0</v>
      </c>
      <c r="K341" s="261"/>
      <c r="L341" s="262" t="e">
        <f t="shared" si="78"/>
        <v>#DIV/0!</v>
      </c>
      <c r="M341" s="263"/>
      <c r="N341" s="190"/>
      <c r="O341" s="186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  <c r="AA341" s="186"/>
      <c r="AB341" s="186"/>
      <c r="AC341" s="186"/>
      <c r="AD341" s="186"/>
      <c r="AE341" s="186"/>
      <c r="AF341" s="186"/>
      <c r="AG341" s="186"/>
      <c r="AH341" s="186"/>
      <c r="AI341" s="186"/>
      <c r="AJ341" s="186"/>
      <c r="AK341" s="186"/>
      <c r="AL341" s="186"/>
      <c r="AM341" s="186"/>
      <c r="AN341" s="186"/>
      <c r="AO341" s="186"/>
      <c r="AP341" s="186"/>
      <c r="AQ341" s="186"/>
      <c r="AR341" s="186"/>
      <c r="AS341" s="186"/>
      <c r="AT341" s="186"/>
      <c r="AU341" s="186"/>
      <c r="AV341" s="186"/>
      <c r="AW341" s="186"/>
      <c r="AX341" s="186"/>
      <c r="AY341" s="186"/>
      <c r="AZ341" s="186"/>
      <c r="BA341" s="186"/>
      <c r="BB341" s="186"/>
      <c r="BC341" s="186"/>
      <c r="BD341" s="186"/>
      <c r="BE341" s="186"/>
      <c r="BF341" s="186"/>
      <c r="BG341" s="186"/>
      <c r="BH341" s="186"/>
      <c r="BI341" s="186"/>
      <c r="BJ341" s="186"/>
      <c r="BK341" s="186"/>
      <c r="BL341" s="186"/>
      <c r="BM341" s="186"/>
      <c r="BN341" s="186"/>
      <c r="BO341" s="186"/>
      <c r="BP341" s="186"/>
      <c r="BQ341" s="186"/>
      <c r="BR341" s="186"/>
      <c r="BS341" s="186"/>
      <c r="BT341" s="186"/>
      <c r="BU341" s="186"/>
      <c r="BV341" s="186"/>
      <c r="BW341" s="186"/>
      <c r="BX341" s="186"/>
      <c r="BY341" s="186"/>
      <c r="BZ341" s="186"/>
      <c r="CA341" s="186"/>
      <c r="CB341" s="186"/>
      <c r="CC341" s="186"/>
      <c r="CD341" s="186"/>
      <c r="CE341" s="186"/>
      <c r="CF341" s="186"/>
      <c r="CG341" s="186"/>
      <c r="CH341" s="186"/>
      <c r="CI341" s="186"/>
      <c r="CJ341" s="186"/>
      <c r="CK341" s="186"/>
      <c r="CL341" s="186"/>
      <c r="CM341" s="186"/>
      <c r="CN341" s="186"/>
      <c r="CO341" s="186"/>
      <c r="CP341" s="186"/>
      <c r="CQ341" s="186"/>
      <c r="CR341" s="186"/>
      <c r="CS341" s="186"/>
      <c r="CT341" s="186"/>
      <c r="CU341" s="186"/>
      <c r="CV341" s="186"/>
      <c r="CW341" s="186"/>
      <c r="CX341" s="186"/>
      <c r="CY341" s="186"/>
      <c r="CZ341" s="186"/>
      <c r="DA341" s="186"/>
      <c r="DB341" s="186"/>
      <c r="DC341" s="186"/>
      <c r="DD341" s="186"/>
      <c r="DE341" s="186"/>
      <c r="DF341" s="186"/>
      <c r="DG341" s="186"/>
      <c r="DH341" s="186"/>
      <c r="DI341" s="186"/>
      <c r="DJ341" s="186"/>
      <c r="DK341" s="186"/>
      <c r="DL341" s="186"/>
      <c r="DM341" s="186"/>
      <c r="DN341" s="186"/>
      <c r="DO341" s="186"/>
      <c r="DP341" s="186"/>
      <c r="DQ341" s="186"/>
      <c r="DR341" s="186"/>
      <c r="DS341" s="186"/>
      <c r="DT341" s="186"/>
      <c r="DU341" s="186"/>
      <c r="DV341" s="186"/>
      <c r="DW341" s="186"/>
      <c r="DX341" s="186"/>
      <c r="DY341" s="186"/>
      <c r="DZ341" s="186"/>
      <c r="EA341" s="186"/>
      <c r="EB341" s="186"/>
      <c r="EC341" s="186"/>
      <c r="ED341" s="186"/>
      <c r="EE341" s="186"/>
      <c r="EF341" s="186"/>
      <c r="EG341" s="186"/>
      <c r="EH341" s="186"/>
      <c r="EI341" s="186"/>
      <c r="EJ341" s="186"/>
      <c r="EK341" s="186"/>
      <c r="EL341" s="186"/>
      <c r="EM341" s="186"/>
      <c r="EN341" s="186"/>
      <c r="EO341" s="186"/>
      <c r="EP341" s="186"/>
      <c r="EQ341" s="186"/>
      <c r="ER341" s="186"/>
      <c r="ES341" s="186"/>
      <c r="ET341" s="186"/>
      <c r="EU341" s="186"/>
      <c r="EV341" s="186"/>
      <c r="EW341" s="186"/>
      <c r="EX341" s="186"/>
      <c r="EY341" s="186"/>
      <c r="EZ341" s="186"/>
      <c r="FA341" s="186"/>
      <c r="FB341" s="186"/>
      <c r="FC341" s="186"/>
      <c r="FD341" s="186"/>
      <c r="FE341" s="186"/>
      <c r="FF341" s="186"/>
      <c r="FG341" s="186"/>
      <c r="FH341" s="186"/>
      <c r="FI341" s="186"/>
      <c r="FJ341" s="186"/>
      <c r="FK341" s="186"/>
      <c r="FL341" s="186"/>
      <c r="FM341" s="186"/>
      <c r="FN341" s="186"/>
      <c r="FO341" s="186"/>
      <c r="FP341" s="186"/>
      <c r="FQ341" s="186"/>
      <c r="FR341" s="186"/>
      <c r="FS341" s="186"/>
      <c r="FT341" s="186"/>
      <c r="FU341" s="186"/>
      <c r="FV341" s="186"/>
      <c r="FW341" s="186"/>
      <c r="FX341" s="186"/>
      <c r="FY341" s="186"/>
      <c r="FZ341" s="186"/>
      <c r="GA341" s="186"/>
      <c r="GB341" s="186"/>
      <c r="GC341" s="186"/>
      <c r="GD341" s="186"/>
      <c r="GE341" s="186"/>
      <c r="GF341" s="186"/>
      <c r="GG341" s="186"/>
      <c r="GH341" s="186"/>
      <c r="GI341" s="186"/>
      <c r="GJ341" s="186"/>
      <c r="GK341" s="186"/>
      <c r="GL341" s="186"/>
      <c r="GM341" s="186"/>
      <c r="GN341" s="186"/>
      <c r="GO341" s="186"/>
      <c r="GP341" s="186"/>
      <c r="GQ341" s="186"/>
      <c r="GR341" s="186"/>
      <c r="GS341" s="186"/>
      <c r="GT341" s="186"/>
      <c r="GU341" s="186"/>
      <c r="GV341" s="186"/>
      <c r="GW341" s="186"/>
      <c r="GX341" s="186"/>
      <c r="GY341" s="186"/>
      <c r="GZ341" s="186"/>
      <c r="HA341" s="186"/>
      <c r="HB341" s="186"/>
      <c r="HC341" s="186"/>
      <c r="HD341" s="186"/>
      <c r="HE341" s="186"/>
      <c r="HF341" s="186"/>
      <c r="HG341" s="186"/>
      <c r="HH341" s="186"/>
      <c r="HI341" s="186"/>
      <c r="HJ341" s="186"/>
      <c r="HK341" s="186"/>
      <c r="HL341" s="186"/>
      <c r="HM341" s="186"/>
      <c r="HN341" s="186"/>
      <c r="HO341" s="186"/>
      <c r="HP341" s="186"/>
      <c r="HQ341" s="186"/>
      <c r="HR341" s="186"/>
      <c r="HS341" s="186"/>
      <c r="HT341" s="186"/>
      <c r="HU341" s="186"/>
      <c r="HV341" s="186"/>
      <c r="HW341" s="186"/>
      <c r="HX341" s="186"/>
      <c r="HY341" s="186"/>
      <c r="HZ341" s="186"/>
      <c r="IA341" s="186"/>
    </row>
    <row r="342" spans="1:235" s="200" customFormat="1" ht="13.5" customHeight="1" x14ac:dyDescent="0.25">
      <c r="A342" s="189"/>
      <c r="B342" s="189"/>
      <c r="C342" s="257" t="s">
        <v>185</v>
      </c>
      <c r="D342" s="257"/>
      <c r="E342" s="257"/>
      <c r="F342" s="258">
        <f t="shared" ref="F342" si="81">F341</f>
        <v>0</v>
      </c>
      <c r="G342" s="259"/>
      <c r="H342" s="258">
        <f t="shared" ref="H342" si="82">H341</f>
        <v>0</v>
      </c>
      <c r="I342" s="259"/>
      <c r="J342" s="260">
        <f t="shared" si="73"/>
        <v>0</v>
      </c>
      <c r="K342" s="261"/>
      <c r="L342" s="262" t="e">
        <f t="shared" si="78"/>
        <v>#DIV/0!</v>
      </c>
      <c r="M342" s="263"/>
      <c r="N342" s="190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86"/>
      <c r="AT342" s="186"/>
      <c r="AU342" s="186"/>
      <c r="AV342" s="186"/>
      <c r="AW342" s="186"/>
      <c r="AX342" s="186"/>
      <c r="AY342" s="186"/>
      <c r="AZ342" s="186"/>
      <c r="BA342" s="186"/>
      <c r="BB342" s="186"/>
      <c r="BC342" s="186"/>
      <c r="BD342" s="186"/>
      <c r="BE342" s="186"/>
      <c r="BF342" s="186"/>
      <c r="BG342" s="186"/>
      <c r="BH342" s="186"/>
      <c r="BI342" s="186"/>
      <c r="BJ342" s="186"/>
      <c r="BK342" s="186"/>
      <c r="BL342" s="186"/>
      <c r="BM342" s="186"/>
      <c r="BN342" s="186"/>
      <c r="BO342" s="186"/>
      <c r="BP342" s="186"/>
      <c r="BQ342" s="186"/>
      <c r="BR342" s="186"/>
      <c r="BS342" s="186"/>
      <c r="BT342" s="186"/>
      <c r="BU342" s="186"/>
      <c r="BV342" s="186"/>
      <c r="BW342" s="186"/>
      <c r="BX342" s="186"/>
      <c r="BY342" s="186"/>
      <c r="BZ342" s="186"/>
      <c r="CA342" s="186"/>
      <c r="CB342" s="186"/>
      <c r="CC342" s="186"/>
      <c r="CD342" s="186"/>
      <c r="CE342" s="186"/>
      <c r="CF342" s="186"/>
      <c r="CG342" s="186"/>
      <c r="CH342" s="186"/>
      <c r="CI342" s="186"/>
      <c r="CJ342" s="186"/>
      <c r="CK342" s="186"/>
      <c r="CL342" s="186"/>
      <c r="CM342" s="186"/>
      <c r="CN342" s="186"/>
      <c r="CO342" s="186"/>
      <c r="CP342" s="186"/>
      <c r="CQ342" s="186"/>
      <c r="CR342" s="186"/>
      <c r="CS342" s="186"/>
      <c r="CT342" s="186"/>
      <c r="CU342" s="186"/>
      <c r="CV342" s="186"/>
      <c r="CW342" s="186"/>
      <c r="CX342" s="186"/>
      <c r="CY342" s="186"/>
      <c r="CZ342" s="186"/>
      <c r="DA342" s="186"/>
      <c r="DB342" s="186"/>
      <c r="DC342" s="186"/>
      <c r="DD342" s="186"/>
      <c r="DE342" s="186"/>
      <c r="DF342" s="186"/>
      <c r="DG342" s="186"/>
      <c r="DH342" s="186"/>
      <c r="DI342" s="186"/>
      <c r="DJ342" s="186"/>
      <c r="DK342" s="186"/>
      <c r="DL342" s="186"/>
      <c r="DM342" s="186"/>
      <c r="DN342" s="186"/>
      <c r="DO342" s="186"/>
      <c r="DP342" s="186"/>
      <c r="DQ342" s="186"/>
      <c r="DR342" s="186"/>
      <c r="DS342" s="186"/>
      <c r="DT342" s="186"/>
      <c r="DU342" s="186"/>
      <c r="DV342" s="186"/>
      <c r="DW342" s="186"/>
      <c r="DX342" s="186"/>
      <c r="DY342" s="186"/>
      <c r="DZ342" s="186"/>
      <c r="EA342" s="186"/>
      <c r="EB342" s="186"/>
      <c r="EC342" s="186"/>
      <c r="ED342" s="186"/>
      <c r="EE342" s="186"/>
      <c r="EF342" s="186"/>
      <c r="EG342" s="186"/>
      <c r="EH342" s="186"/>
      <c r="EI342" s="186"/>
      <c r="EJ342" s="186"/>
      <c r="EK342" s="186"/>
      <c r="EL342" s="186"/>
      <c r="EM342" s="186"/>
      <c r="EN342" s="186"/>
      <c r="EO342" s="186"/>
      <c r="EP342" s="186"/>
      <c r="EQ342" s="186"/>
      <c r="ER342" s="186"/>
      <c r="ES342" s="186"/>
      <c r="ET342" s="186"/>
      <c r="EU342" s="186"/>
      <c r="EV342" s="186"/>
      <c r="EW342" s="186"/>
      <c r="EX342" s="186"/>
      <c r="EY342" s="186"/>
      <c r="EZ342" s="186"/>
      <c r="FA342" s="186"/>
      <c r="FB342" s="186"/>
      <c r="FC342" s="186"/>
      <c r="FD342" s="186"/>
      <c r="FE342" s="186"/>
      <c r="FF342" s="186"/>
      <c r="FG342" s="186"/>
      <c r="FH342" s="186"/>
      <c r="FI342" s="186"/>
      <c r="FJ342" s="186"/>
      <c r="FK342" s="186"/>
      <c r="FL342" s="186"/>
      <c r="FM342" s="186"/>
      <c r="FN342" s="186"/>
      <c r="FO342" s="186"/>
      <c r="FP342" s="186"/>
      <c r="FQ342" s="186"/>
      <c r="FR342" s="186"/>
      <c r="FS342" s="186"/>
      <c r="FT342" s="186"/>
      <c r="FU342" s="186"/>
      <c r="FV342" s="186"/>
      <c r="FW342" s="186"/>
      <c r="FX342" s="186"/>
      <c r="FY342" s="186"/>
      <c r="FZ342" s="186"/>
      <c r="GA342" s="186"/>
      <c r="GB342" s="186"/>
      <c r="GC342" s="186"/>
      <c r="GD342" s="186"/>
      <c r="GE342" s="186"/>
      <c r="GF342" s="186"/>
      <c r="GG342" s="186"/>
      <c r="GH342" s="186"/>
      <c r="GI342" s="186"/>
      <c r="GJ342" s="186"/>
      <c r="GK342" s="186"/>
      <c r="GL342" s="186"/>
      <c r="GM342" s="186"/>
      <c r="GN342" s="186"/>
      <c r="GO342" s="186"/>
      <c r="GP342" s="186"/>
      <c r="GQ342" s="186"/>
      <c r="GR342" s="186"/>
      <c r="GS342" s="186"/>
      <c r="GT342" s="186"/>
      <c r="GU342" s="186"/>
      <c r="GV342" s="186"/>
      <c r="GW342" s="186"/>
      <c r="GX342" s="186"/>
      <c r="GY342" s="186"/>
      <c r="GZ342" s="186"/>
      <c r="HA342" s="186"/>
      <c r="HB342" s="186"/>
      <c r="HC342" s="186"/>
      <c r="HD342" s="186"/>
      <c r="HE342" s="186"/>
      <c r="HF342" s="186"/>
      <c r="HG342" s="186"/>
      <c r="HH342" s="186"/>
      <c r="HI342" s="186"/>
      <c r="HJ342" s="186"/>
      <c r="HK342" s="186"/>
      <c r="HL342" s="186"/>
      <c r="HM342" s="186"/>
      <c r="HN342" s="186"/>
      <c r="HO342" s="186"/>
      <c r="HP342" s="186"/>
      <c r="HQ342" s="186"/>
      <c r="HR342" s="186"/>
      <c r="HS342" s="186"/>
      <c r="HT342" s="186"/>
      <c r="HU342" s="186"/>
      <c r="HV342" s="186"/>
      <c r="HW342" s="186"/>
      <c r="HX342" s="186"/>
      <c r="HY342" s="186"/>
      <c r="HZ342" s="186"/>
      <c r="IA342" s="186"/>
    </row>
    <row r="343" spans="1:235" s="200" customFormat="1" ht="13.5" customHeight="1" x14ac:dyDescent="0.25">
      <c r="A343" s="188"/>
      <c r="B343" s="190"/>
      <c r="C343" s="279" t="s">
        <v>186</v>
      </c>
      <c r="D343" s="279"/>
      <c r="E343" s="279"/>
      <c r="F343" s="258">
        <f t="shared" ref="F343" si="83">F342</f>
        <v>0</v>
      </c>
      <c r="G343" s="259"/>
      <c r="H343" s="258">
        <f t="shared" ref="H343" si="84">H342</f>
        <v>0</v>
      </c>
      <c r="I343" s="259"/>
      <c r="J343" s="260">
        <f t="shared" si="73"/>
        <v>0</v>
      </c>
      <c r="K343" s="261"/>
      <c r="L343" s="262" t="e">
        <f t="shared" si="78"/>
        <v>#DIV/0!</v>
      </c>
      <c r="M343" s="263"/>
      <c r="N343" s="190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86"/>
      <c r="AT343" s="186"/>
      <c r="AU343" s="186"/>
      <c r="AV343" s="186"/>
      <c r="AW343" s="186"/>
      <c r="AX343" s="186"/>
      <c r="AY343" s="186"/>
      <c r="AZ343" s="186"/>
      <c r="BA343" s="186"/>
      <c r="BB343" s="186"/>
      <c r="BC343" s="186"/>
      <c r="BD343" s="186"/>
      <c r="BE343" s="186"/>
      <c r="BF343" s="186"/>
      <c r="BG343" s="186"/>
      <c r="BH343" s="186"/>
      <c r="BI343" s="186"/>
      <c r="BJ343" s="186"/>
      <c r="BK343" s="186"/>
      <c r="BL343" s="186"/>
      <c r="BM343" s="186"/>
      <c r="BN343" s="186"/>
      <c r="BO343" s="186"/>
      <c r="BP343" s="186"/>
      <c r="BQ343" s="186"/>
      <c r="BR343" s="186"/>
      <c r="BS343" s="186"/>
      <c r="BT343" s="186"/>
      <c r="BU343" s="186"/>
      <c r="BV343" s="186"/>
      <c r="BW343" s="186"/>
      <c r="BX343" s="186"/>
      <c r="BY343" s="186"/>
      <c r="BZ343" s="186"/>
      <c r="CA343" s="186"/>
      <c r="CB343" s="186"/>
      <c r="CC343" s="186"/>
      <c r="CD343" s="186"/>
      <c r="CE343" s="186"/>
      <c r="CF343" s="186"/>
      <c r="CG343" s="186"/>
      <c r="CH343" s="186"/>
      <c r="CI343" s="186"/>
      <c r="CJ343" s="186"/>
      <c r="CK343" s="186"/>
      <c r="CL343" s="186"/>
      <c r="CM343" s="186"/>
      <c r="CN343" s="186"/>
      <c r="CO343" s="186"/>
      <c r="CP343" s="186"/>
      <c r="CQ343" s="186"/>
      <c r="CR343" s="186"/>
      <c r="CS343" s="186"/>
      <c r="CT343" s="186"/>
      <c r="CU343" s="186"/>
      <c r="CV343" s="186"/>
      <c r="CW343" s="186"/>
      <c r="CX343" s="186"/>
      <c r="CY343" s="186"/>
      <c r="CZ343" s="186"/>
      <c r="DA343" s="186"/>
      <c r="DB343" s="186"/>
      <c r="DC343" s="186"/>
      <c r="DD343" s="186"/>
      <c r="DE343" s="186"/>
      <c r="DF343" s="186"/>
      <c r="DG343" s="186"/>
      <c r="DH343" s="186"/>
      <c r="DI343" s="186"/>
      <c r="DJ343" s="186"/>
      <c r="DK343" s="186"/>
      <c r="DL343" s="186"/>
      <c r="DM343" s="186"/>
      <c r="DN343" s="186"/>
      <c r="DO343" s="186"/>
      <c r="DP343" s="186"/>
      <c r="DQ343" s="186"/>
      <c r="DR343" s="186"/>
      <c r="DS343" s="186"/>
      <c r="DT343" s="186"/>
      <c r="DU343" s="186"/>
      <c r="DV343" s="186"/>
      <c r="DW343" s="186"/>
      <c r="DX343" s="186"/>
      <c r="DY343" s="186"/>
      <c r="DZ343" s="186"/>
      <c r="EA343" s="186"/>
      <c r="EB343" s="186"/>
      <c r="EC343" s="186"/>
      <c r="ED343" s="186"/>
      <c r="EE343" s="186"/>
      <c r="EF343" s="186"/>
      <c r="EG343" s="186"/>
      <c r="EH343" s="186"/>
      <c r="EI343" s="186"/>
      <c r="EJ343" s="186"/>
      <c r="EK343" s="186"/>
      <c r="EL343" s="186"/>
      <c r="EM343" s="186"/>
      <c r="EN343" s="186"/>
      <c r="EO343" s="186"/>
      <c r="EP343" s="186"/>
      <c r="EQ343" s="186"/>
      <c r="ER343" s="186"/>
      <c r="ES343" s="186"/>
      <c r="ET343" s="186"/>
      <c r="EU343" s="186"/>
      <c r="EV343" s="186"/>
      <c r="EW343" s="186"/>
      <c r="EX343" s="186"/>
      <c r="EY343" s="186"/>
      <c r="EZ343" s="186"/>
      <c r="FA343" s="186"/>
      <c r="FB343" s="186"/>
      <c r="FC343" s="186"/>
      <c r="FD343" s="186"/>
      <c r="FE343" s="186"/>
      <c r="FF343" s="186"/>
      <c r="FG343" s="186"/>
      <c r="FH343" s="186"/>
      <c r="FI343" s="186"/>
      <c r="FJ343" s="186"/>
      <c r="FK343" s="186"/>
      <c r="FL343" s="186"/>
      <c r="FM343" s="186"/>
      <c r="FN343" s="186"/>
      <c r="FO343" s="186"/>
      <c r="FP343" s="186"/>
      <c r="FQ343" s="186"/>
      <c r="FR343" s="186"/>
      <c r="FS343" s="186"/>
      <c r="FT343" s="186"/>
      <c r="FU343" s="186"/>
      <c r="FV343" s="186"/>
      <c r="FW343" s="186"/>
      <c r="FX343" s="186"/>
      <c r="FY343" s="186"/>
      <c r="FZ343" s="186"/>
      <c r="GA343" s="186"/>
      <c r="GB343" s="186"/>
      <c r="GC343" s="186"/>
      <c r="GD343" s="186"/>
      <c r="GE343" s="186"/>
      <c r="GF343" s="186"/>
      <c r="GG343" s="186"/>
      <c r="GH343" s="186"/>
      <c r="GI343" s="186"/>
      <c r="GJ343" s="186"/>
      <c r="GK343" s="186"/>
      <c r="GL343" s="186"/>
      <c r="GM343" s="186"/>
      <c r="GN343" s="186"/>
      <c r="GO343" s="186"/>
      <c r="GP343" s="186"/>
      <c r="GQ343" s="186"/>
      <c r="GR343" s="186"/>
      <c r="GS343" s="186"/>
      <c r="GT343" s="186"/>
      <c r="GU343" s="186"/>
      <c r="GV343" s="186"/>
      <c r="GW343" s="186"/>
      <c r="GX343" s="186"/>
      <c r="GY343" s="186"/>
      <c r="GZ343" s="186"/>
      <c r="HA343" s="186"/>
      <c r="HB343" s="186"/>
      <c r="HC343" s="186"/>
      <c r="HD343" s="186"/>
      <c r="HE343" s="186"/>
      <c r="HF343" s="186"/>
      <c r="HG343" s="186"/>
      <c r="HH343" s="186"/>
      <c r="HI343" s="186"/>
      <c r="HJ343" s="186"/>
      <c r="HK343" s="186"/>
      <c r="HL343" s="186"/>
      <c r="HM343" s="186"/>
      <c r="HN343" s="186"/>
      <c r="HO343" s="186"/>
      <c r="HP343" s="186"/>
      <c r="HQ343" s="186"/>
      <c r="HR343" s="186"/>
      <c r="HS343" s="186"/>
      <c r="HT343" s="186"/>
      <c r="HU343" s="186"/>
      <c r="HV343" s="186"/>
      <c r="HW343" s="186"/>
      <c r="HX343" s="186"/>
      <c r="HY343" s="186"/>
      <c r="HZ343" s="186"/>
      <c r="IA343" s="186"/>
    </row>
    <row r="344" spans="1:235" s="199" customFormat="1" ht="18" customHeight="1" x14ac:dyDescent="0.25">
      <c r="A344" s="181"/>
      <c r="B344" s="264" t="s">
        <v>367</v>
      </c>
      <c r="C344" s="265"/>
      <c r="D344" s="265"/>
      <c r="E344" s="265"/>
      <c r="F344" s="266">
        <f>F339</f>
        <v>0</v>
      </c>
      <c r="G344" s="266"/>
      <c r="H344" s="266">
        <f>H339</f>
        <v>0</v>
      </c>
      <c r="I344" s="266"/>
      <c r="J344" s="267">
        <f>J339+J343</f>
        <v>0</v>
      </c>
      <c r="K344" s="267"/>
      <c r="L344" s="268" t="e">
        <f t="shared" si="70"/>
        <v>#DIV/0!</v>
      </c>
      <c r="M344" s="268"/>
      <c r="N344" s="182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  <c r="AB344" s="180"/>
      <c r="AC344" s="180"/>
      <c r="AD344" s="180"/>
      <c r="AE344" s="180"/>
      <c r="AF344" s="180"/>
      <c r="AG344" s="180"/>
      <c r="AH344" s="180"/>
      <c r="AI344" s="180"/>
      <c r="AJ344" s="180"/>
      <c r="AK344" s="180"/>
      <c r="AL344" s="180"/>
      <c r="AM344" s="180"/>
      <c r="AN344" s="180"/>
      <c r="AO344" s="180"/>
      <c r="AP344" s="180"/>
      <c r="AQ344" s="180"/>
      <c r="AR344" s="180"/>
      <c r="AS344" s="180"/>
      <c r="AT344" s="180"/>
      <c r="AU344" s="180"/>
      <c r="AV344" s="180"/>
      <c r="AW344" s="180"/>
      <c r="AX344" s="180"/>
      <c r="AY344" s="180"/>
      <c r="AZ344" s="180"/>
      <c r="BA344" s="180"/>
      <c r="BB344" s="180"/>
      <c r="BC344" s="180"/>
      <c r="BD344" s="180"/>
      <c r="BE344" s="180"/>
      <c r="BF344" s="180"/>
      <c r="BG344" s="180"/>
      <c r="BH344" s="180"/>
      <c r="BI344" s="180"/>
      <c r="BJ344" s="180"/>
      <c r="BK344" s="180"/>
      <c r="BL344" s="180"/>
      <c r="BM344" s="180"/>
      <c r="BN344" s="180"/>
      <c r="BO344" s="180"/>
      <c r="BP344" s="180"/>
      <c r="BQ344" s="180"/>
      <c r="BR344" s="180"/>
      <c r="BS344" s="180"/>
      <c r="BT344" s="180"/>
      <c r="BU344" s="180"/>
      <c r="BV344" s="180"/>
      <c r="BW344" s="180"/>
      <c r="BX344" s="180"/>
      <c r="BY344" s="180"/>
      <c r="BZ344" s="180"/>
      <c r="CA344" s="180"/>
      <c r="CB344" s="180"/>
      <c r="CC344" s="180"/>
      <c r="CD344" s="180"/>
      <c r="CE344" s="180"/>
      <c r="CF344" s="180"/>
      <c r="CG344" s="180"/>
      <c r="CH344" s="180"/>
      <c r="CI344" s="180"/>
      <c r="CJ344" s="180"/>
      <c r="CK344" s="180"/>
      <c r="CL344" s="180"/>
      <c r="CM344" s="180"/>
      <c r="CN344" s="180"/>
      <c r="CO344" s="180"/>
      <c r="CP344" s="180"/>
      <c r="CQ344" s="180"/>
      <c r="CR344" s="180"/>
      <c r="CS344" s="180"/>
      <c r="CT344" s="180"/>
      <c r="CU344" s="180"/>
      <c r="CV344" s="180"/>
      <c r="CW344" s="180"/>
      <c r="CX344" s="180"/>
      <c r="CY344" s="180"/>
      <c r="CZ344" s="180"/>
      <c r="DA344" s="180"/>
      <c r="DB344" s="180"/>
      <c r="DC344" s="180"/>
      <c r="DD344" s="180"/>
      <c r="DE344" s="180"/>
      <c r="DF344" s="180"/>
      <c r="DG344" s="180"/>
      <c r="DH344" s="180"/>
      <c r="DI344" s="180"/>
      <c r="DJ344" s="180"/>
      <c r="DK344" s="180"/>
      <c r="DL344" s="180"/>
      <c r="DM344" s="180"/>
      <c r="DN344" s="180"/>
      <c r="DO344" s="180"/>
      <c r="DP344" s="180"/>
      <c r="DQ344" s="180"/>
      <c r="DR344" s="180"/>
      <c r="DS344" s="180"/>
      <c r="DT344" s="180"/>
      <c r="DU344" s="180"/>
      <c r="DV344" s="180"/>
      <c r="DW344" s="180"/>
      <c r="DX344" s="180"/>
      <c r="DY344" s="180"/>
      <c r="DZ344" s="180"/>
      <c r="EA344" s="180"/>
      <c r="EB344" s="180"/>
      <c r="EC344" s="180"/>
      <c r="ED344" s="180"/>
      <c r="EE344" s="180"/>
      <c r="EF344" s="180"/>
      <c r="EG344" s="180"/>
      <c r="EH344" s="180"/>
      <c r="EI344" s="180"/>
      <c r="EJ344" s="180"/>
      <c r="EK344" s="180"/>
      <c r="EL344" s="180"/>
      <c r="EM344" s="180"/>
      <c r="EN344" s="180"/>
      <c r="EO344" s="180"/>
      <c r="EP344" s="180"/>
      <c r="EQ344" s="180"/>
      <c r="ER344" s="180"/>
      <c r="ES344" s="180"/>
      <c r="ET344" s="180"/>
      <c r="EU344" s="180"/>
      <c r="EV344" s="180"/>
      <c r="EW344" s="180"/>
      <c r="EX344" s="180"/>
      <c r="EY344" s="180"/>
      <c r="EZ344" s="180"/>
      <c r="FA344" s="180"/>
      <c r="FB344" s="180"/>
      <c r="FC344" s="180"/>
      <c r="FD344" s="180"/>
      <c r="FE344" s="180"/>
      <c r="FF344" s="180"/>
      <c r="FG344" s="180"/>
      <c r="FH344" s="180"/>
      <c r="FI344" s="180"/>
      <c r="FJ344" s="180"/>
      <c r="FK344" s="180"/>
      <c r="FL344" s="180"/>
      <c r="FM344" s="180"/>
      <c r="FN344" s="180"/>
      <c r="FO344" s="180"/>
      <c r="FP344" s="180"/>
      <c r="FQ344" s="180"/>
      <c r="FR344" s="180"/>
      <c r="FS344" s="180"/>
      <c r="FT344" s="180"/>
      <c r="FU344" s="180"/>
      <c r="FV344" s="180"/>
      <c r="FW344" s="180"/>
      <c r="FX344" s="180"/>
      <c r="FY344" s="180"/>
      <c r="FZ344" s="180"/>
      <c r="GA344" s="180"/>
      <c r="GB344" s="180"/>
      <c r="GC344" s="180"/>
      <c r="GD344" s="180"/>
      <c r="GE344" s="180"/>
      <c r="GF344" s="180"/>
      <c r="GG344" s="180"/>
      <c r="GH344" s="180"/>
      <c r="GI344" s="180"/>
      <c r="GJ344" s="180"/>
      <c r="GK344" s="180"/>
      <c r="GL344" s="180"/>
      <c r="GM344" s="180"/>
      <c r="GN344" s="180"/>
      <c r="GO344" s="180"/>
      <c r="GP344" s="180"/>
      <c r="GQ344" s="180"/>
      <c r="GR344" s="180"/>
      <c r="GS344" s="180"/>
      <c r="GT344" s="180"/>
      <c r="GU344" s="180"/>
      <c r="GV344" s="180"/>
      <c r="GW344" s="180"/>
      <c r="GX344" s="180"/>
      <c r="GY344" s="180"/>
      <c r="GZ344" s="180"/>
      <c r="HA344" s="180"/>
      <c r="HB344" s="180"/>
      <c r="HC344" s="180"/>
      <c r="HD344" s="180"/>
      <c r="HE344" s="180"/>
      <c r="HF344" s="180"/>
      <c r="HG344" s="180"/>
      <c r="HH344" s="180"/>
      <c r="HI344" s="180"/>
      <c r="HJ344" s="180"/>
      <c r="HK344" s="180"/>
      <c r="HL344" s="180"/>
      <c r="HM344" s="180"/>
      <c r="HN344" s="180"/>
      <c r="HO344" s="180"/>
      <c r="HP344" s="180"/>
      <c r="HQ344" s="180"/>
      <c r="HR344" s="180"/>
      <c r="HS344" s="180"/>
      <c r="HT344" s="180"/>
      <c r="HU344" s="180"/>
      <c r="HV344" s="180"/>
      <c r="HW344" s="180"/>
      <c r="HX344" s="180"/>
      <c r="HY344" s="180"/>
      <c r="HZ344" s="180"/>
      <c r="IA344" s="180"/>
    </row>
    <row r="345" spans="1:235" s="199" customFormat="1" ht="18" customHeight="1" x14ac:dyDescent="0.25">
      <c r="A345" s="181"/>
      <c r="B345" s="269" t="s">
        <v>162</v>
      </c>
      <c r="C345" s="270"/>
      <c r="D345" s="270"/>
      <c r="E345" s="270"/>
      <c r="F345" s="271">
        <f t="shared" ref="F345" si="85">F344</f>
        <v>0</v>
      </c>
      <c r="G345" s="271"/>
      <c r="H345" s="271">
        <f t="shared" ref="H345" si="86">H344</f>
        <v>0</v>
      </c>
      <c r="I345" s="271"/>
      <c r="J345" s="272">
        <f t="shared" si="73"/>
        <v>0</v>
      </c>
      <c r="K345" s="272"/>
      <c r="L345" s="273" t="e">
        <f t="shared" si="70"/>
        <v>#DIV/0!</v>
      </c>
      <c r="M345" s="273"/>
      <c r="N345" s="182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  <c r="AB345" s="180"/>
      <c r="AC345" s="180"/>
      <c r="AD345" s="180"/>
      <c r="AE345" s="180"/>
      <c r="AF345" s="180"/>
      <c r="AG345" s="180"/>
      <c r="AH345" s="180"/>
      <c r="AI345" s="180"/>
      <c r="AJ345" s="180"/>
      <c r="AK345" s="180"/>
      <c r="AL345" s="180"/>
      <c r="AM345" s="180"/>
      <c r="AN345" s="180"/>
      <c r="AO345" s="180"/>
      <c r="AP345" s="180"/>
      <c r="AQ345" s="180"/>
      <c r="AR345" s="180"/>
      <c r="AS345" s="180"/>
      <c r="AT345" s="180"/>
      <c r="AU345" s="180"/>
      <c r="AV345" s="180"/>
      <c r="AW345" s="180"/>
      <c r="AX345" s="180"/>
      <c r="AY345" s="180"/>
      <c r="AZ345" s="180"/>
      <c r="BA345" s="180"/>
      <c r="BB345" s="180"/>
      <c r="BC345" s="180"/>
      <c r="BD345" s="180"/>
      <c r="BE345" s="180"/>
      <c r="BF345" s="180"/>
      <c r="BG345" s="180"/>
      <c r="BH345" s="180"/>
      <c r="BI345" s="180"/>
      <c r="BJ345" s="180"/>
      <c r="BK345" s="180"/>
      <c r="BL345" s="180"/>
      <c r="BM345" s="180"/>
      <c r="BN345" s="180"/>
      <c r="BO345" s="180"/>
      <c r="BP345" s="180"/>
      <c r="BQ345" s="180"/>
      <c r="BR345" s="180"/>
      <c r="BS345" s="180"/>
      <c r="BT345" s="180"/>
      <c r="BU345" s="180"/>
      <c r="BV345" s="180"/>
      <c r="BW345" s="180"/>
      <c r="BX345" s="180"/>
      <c r="BY345" s="180"/>
      <c r="BZ345" s="180"/>
      <c r="CA345" s="180"/>
      <c r="CB345" s="180"/>
      <c r="CC345" s="180"/>
      <c r="CD345" s="180"/>
      <c r="CE345" s="180"/>
      <c r="CF345" s="180"/>
      <c r="CG345" s="180"/>
      <c r="CH345" s="180"/>
      <c r="CI345" s="180"/>
      <c r="CJ345" s="180"/>
      <c r="CK345" s="180"/>
      <c r="CL345" s="180"/>
      <c r="CM345" s="180"/>
      <c r="CN345" s="180"/>
      <c r="CO345" s="180"/>
      <c r="CP345" s="180"/>
      <c r="CQ345" s="180"/>
      <c r="CR345" s="180"/>
      <c r="CS345" s="180"/>
      <c r="CT345" s="180"/>
      <c r="CU345" s="180"/>
      <c r="CV345" s="180"/>
      <c r="CW345" s="180"/>
      <c r="CX345" s="180"/>
      <c r="CY345" s="180"/>
      <c r="CZ345" s="180"/>
      <c r="DA345" s="180"/>
      <c r="DB345" s="180"/>
      <c r="DC345" s="180"/>
      <c r="DD345" s="180"/>
      <c r="DE345" s="180"/>
      <c r="DF345" s="180"/>
      <c r="DG345" s="180"/>
      <c r="DH345" s="180"/>
      <c r="DI345" s="180"/>
      <c r="DJ345" s="180"/>
      <c r="DK345" s="180"/>
      <c r="DL345" s="180"/>
      <c r="DM345" s="180"/>
      <c r="DN345" s="180"/>
      <c r="DO345" s="180"/>
      <c r="DP345" s="180"/>
      <c r="DQ345" s="180"/>
      <c r="DR345" s="180"/>
      <c r="DS345" s="180"/>
      <c r="DT345" s="180"/>
      <c r="DU345" s="180"/>
      <c r="DV345" s="180"/>
      <c r="DW345" s="180"/>
      <c r="DX345" s="180"/>
      <c r="DY345" s="180"/>
      <c r="DZ345" s="180"/>
      <c r="EA345" s="180"/>
      <c r="EB345" s="180"/>
      <c r="EC345" s="180"/>
      <c r="ED345" s="180"/>
      <c r="EE345" s="180"/>
      <c r="EF345" s="180"/>
      <c r="EG345" s="180"/>
      <c r="EH345" s="180"/>
      <c r="EI345" s="180"/>
      <c r="EJ345" s="180"/>
      <c r="EK345" s="180"/>
      <c r="EL345" s="180"/>
      <c r="EM345" s="180"/>
      <c r="EN345" s="180"/>
      <c r="EO345" s="180"/>
      <c r="EP345" s="180"/>
      <c r="EQ345" s="180"/>
      <c r="ER345" s="180"/>
      <c r="ES345" s="180"/>
      <c r="ET345" s="180"/>
      <c r="EU345" s="180"/>
      <c r="EV345" s="180"/>
      <c r="EW345" s="180"/>
      <c r="EX345" s="180"/>
      <c r="EY345" s="180"/>
      <c r="EZ345" s="180"/>
      <c r="FA345" s="180"/>
      <c r="FB345" s="180"/>
      <c r="FC345" s="180"/>
      <c r="FD345" s="180"/>
      <c r="FE345" s="180"/>
      <c r="FF345" s="180"/>
      <c r="FG345" s="180"/>
      <c r="FH345" s="180"/>
      <c r="FI345" s="180"/>
      <c r="FJ345" s="180"/>
      <c r="FK345" s="180"/>
      <c r="FL345" s="180"/>
      <c r="FM345" s="180"/>
      <c r="FN345" s="180"/>
      <c r="FO345" s="180"/>
      <c r="FP345" s="180"/>
      <c r="FQ345" s="180"/>
      <c r="FR345" s="180"/>
      <c r="FS345" s="180"/>
      <c r="FT345" s="180"/>
      <c r="FU345" s="180"/>
      <c r="FV345" s="180"/>
      <c r="FW345" s="180"/>
      <c r="FX345" s="180"/>
      <c r="FY345" s="180"/>
      <c r="FZ345" s="180"/>
      <c r="GA345" s="180"/>
      <c r="GB345" s="180"/>
      <c r="GC345" s="180"/>
      <c r="GD345" s="180"/>
      <c r="GE345" s="180"/>
      <c r="GF345" s="180"/>
      <c r="GG345" s="180"/>
      <c r="GH345" s="180"/>
      <c r="GI345" s="180"/>
      <c r="GJ345" s="180"/>
      <c r="GK345" s="180"/>
      <c r="GL345" s="180"/>
      <c r="GM345" s="180"/>
      <c r="GN345" s="180"/>
      <c r="GO345" s="180"/>
      <c r="GP345" s="180"/>
      <c r="GQ345" s="180"/>
      <c r="GR345" s="180"/>
      <c r="GS345" s="180"/>
      <c r="GT345" s="180"/>
      <c r="GU345" s="180"/>
      <c r="GV345" s="180"/>
      <c r="GW345" s="180"/>
      <c r="GX345" s="180"/>
      <c r="GY345" s="180"/>
      <c r="GZ345" s="180"/>
      <c r="HA345" s="180"/>
      <c r="HB345" s="180"/>
      <c r="HC345" s="180"/>
      <c r="HD345" s="180"/>
      <c r="HE345" s="180"/>
      <c r="HF345" s="180"/>
      <c r="HG345" s="180"/>
      <c r="HH345" s="180"/>
      <c r="HI345" s="180"/>
      <c r="HJ345" s="180"/>
      <c r="HK345" s="180"/>
      <c r="HL345" s="180"/>
      <c r="HM345" s="180"/>
      <c r="HN345" s="180"/>
      <c r="HO345" s="180"/>
      <c r="HP345" s="180"/>
      <c r="HQ345" s="180"/>
      <c r="HR345" s="180"/>
      <c r="HS345" s="180"/>
      <c r="HT345" s="180"/>
      <c r="HU345" s="180"/>
      <c r="HV345" s="180"/>
      <c r="HW345" s="180"/>
      <c r="HX345" s="180"/>
      <c r="HY345" s="180"/>
      <c r="HZ345" s="180"/>
      <c r="IA345" s="180"/>
    </row>
    <row r="346" spans="1:235" s="199" customFormat="1" ht="18" customHeight="1" x14ac:dyDescent="0.25">
      <c r="A346" s="181"/>
      <c r="B346" s="274" t="s">
        <v>368</v>
      </c>
      <c r="C346" s="275"/>
      <c r="D346" s="275"/>
      <c r="E346" s="275"/>
      <c r="F346" s="276">
        <f t="shared" ref="F346" si="87">F345</f>
        <v>0</v>
      </c>
      <c r="G346" s="276"/>
      <c r="H346" s="276">
        <f t="shared" ref="H346" si="88">H345</f>
        <v>0</v>
      </c>
      <c r="I346" s="276"/>
      <c r="J346" s="277">
        <f t="shared" si="73"/>
        <v>0</v>
      </c>
      <c r="K346" s="277"/>
      <c r="L346" s="278" t="e">
        <f t="shared" si="70"/>
        <v>#DIV/0!</v>
      </c>
      <c r="M346" s="278"/>
      <c r="N346" s="182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  <c r="AE346" s="180"/>
      <c r="AF346" s="180"/>
      <c r="AG346" s="180"/>
      <c r="AH346" s="180"/>
      <c r="AI346" s="180"/>
      <c r="AJ346" s="180"/>
      <c r="AK346" s="180"/>
      <c r="AL346" s="180"/>
      <c r="AM346" s="180"/>
      <c r="AN346" s="180"/>
      <c r="AO346" s="180"/>
      <c r="AP346" s="180"/>
      <c r="AQ346" s="180"/>
      <c r="AR346" s="180"/>
      <c r="AS346" s="180"/>
      <c r="AT346" s="180"/>
      <c r="AU346" s="180"/>
      <c r="AV346" s="180"/>
      <c r="AW346" s="180"/>
      <c r="AX346" s="180"/>
      <c r="AY346" s="180"/>
      <c r="AZ346" s="180"/>
      <c r="BA346" s="180"/>
      <c r="BB346" s="180"/>
      <c r="BC346" s="180"/>
      <c r="BD346" s="180"/>
      <c r="BE346" s="180"/>
      <c r="BF346" s="180"/>
      <c r="BG346" s="180"/>
      <c r="BH346" s="180"/>
      <c r="BI346" s="180"/>
      <c r="BJ346" s="180"/>
      <c r="BK346" s="180"/>
      <c r="BL346" s="180"/>
      <c r="BM346" s="180"/>
      <c r="BN346" s="180"/>
      <c r="BO346" s="180"/>
      <c r="BP346" s="180"/>
      <c r="BQ346" s="180"/>
      <c r="BR346" s="180"/>
      <c r="BS346" s="180"/>
      <c r="BT346" s="180"/>
      <c r="BU346" s="180"/>
      <c r="BV346" s="180"/>
      <c r="BW346" s="180"/>
      <c r="BX346" s="180"/>
      <c r="BY346" s="180"/>
      <c r="BZ346" s="180"/>
      <c r="CA346" s="180"/>
      <c r="CB346" s="180"/>
      <c r="CC346" s="180"/>
      <c r="CD346" s="180"/>
      <c r="CE346" s="180"/>
      <c r="CF346" s="180"/>
      <c r="CG346" s="180"/>
      <c r="CH346" s="180"/>
      <c r="CI346" s="180"/>
      <c r="CJ346" s="180"/>
      <c r="CK346" s="180"/>
      <c r="CL346" s="180"/>
      <c r="CM346" s="180"/>
      <c r="CN346" s="180"/>
      <c r="CO346" s="180"/>
      <c r="CP346" s="180"/>
      <c r="CQ346" s="180"/>
      <c r="CR346" s="180"/>
      <c r="CS346" s="180"/>
      <c r="CT346" s="180"/>
      <c r="CU346" s="180"/>
      <c r="CV346" s="180"/>
      <c r="CW346" s="180"/>
      <c r="CX346" s="180"/>
      <c r="CY346" s="180"/>
      <c r="CZ346" s="180"/>
      <c r="DA346" s="180"/>
      <c r="DB346" s="180"/>
      <c r="DC346" s="180"/>
      <c r="DD346" s="180"/>
      <c r="DE346" s="180"/>
      <c r="DF346" s="180"/>
      <c r="DG346" s="180"/>
      <c r="DH346" s="180"/>
      <c r="DI346" s="180"/>
      <c r="DJ346" s="180"/>
      <c r="DK346" s="180"/>
      <c r="DL346" s="180"/>
      <c r="DM346" s="180"/>
      <c r="DN346" s="180"/>
      <c r="DO346" s="180"/>
      <c r="DP346" s="180"/>
      <c r="DQ346" s="180"/>
      <c r="DR346" s="180"/>
      <c r="DS346" s="180"/>
      <c r="DT346" s="180"/>
      <c r="DU346" s="180"/>
      <c r="DV346" s="180"/>
      <c r="DW346" s="180"/>
      <c r="DX346" s="180"/>
      <c r="DY346" s="180"/>
      <c r="DZ346" s="180"/>
      <c r="EA346" s="180"/>
      <c r="EB346" s="180"/>
      <c r="EC346" s="180"/>
      <c r="ED346" s="180"/>
      <c r="EE346" s="180"/>
      <c r="EF346" s="180"/>
      <c r="EG346" s="180"/>
      <c r="EH346" s="180"/>
      <c r="EI346" s="180"/>
      <c r="EJ346" s="180"/>
      <c r="EK346" s="180"/>
      <c r="EL346" s="180"/>
      <c r="EM346" s="180"/>
      <c r="EN346" s="180"/>
      <c r="EO346" s="180"/>
      <c r="EP346" s="180"/>
      <c r="EQ346" s="180"/>
      <c r="ER346" s="180"/>
      <c r="ES346" s="180"/>
      <c r="ET346" s="180"/>
      <c r="EU346" s="180"/>
      <c r="EV346" s="180"/>
      <c r="EW346" s="180"/>
      <c r="EX346" s="180"/>
      <c r="EY346" s="180"/>
      <c r="EZ346" s="180"/>
      <c r="FA346" s="180"/>
      <c r="FB346" s="180"/>
      <c r="FC346" s="180"/>
      <c r="FD346" s="180"/>
      <c r="FE346" s="180"/>
      <c r="FF346" s="180"/>
      <c r="FG346" s="180"/>
      <c r="FH346" s="180"/>
      <c r="FI346" s="180"/>
      <c r="FJ346" s="180"/>
      <c r="FK346" s="180"/>
      <c r="FL346" s="180"/>
      <c r="FM346" s="180"/>
      <c r="FN346" s="180"/>
      <c r="FO346" s="180"/>
      <c r="FP346" s="180"/>
      <c r="FQ346" s="180"/>
      <c r="FR346" s="180"/>
      <c r="FS346" s="180"/>
      <c r="FT346" s="180"/>
      <c r="FU346" s="180"/>
      <c r="FV346" s="180"/>
      <c r="FW346" s="180"/>
      <c r="FX346" s="180"/>
      <c r="FY346" s="180"/>
      <c r="FZ346" s="180"/>
      <c r="GA346" s="180"/>
      <c r="GB346" s="180"/>
      <c r="GC346" s="180"/>
      <c r="GD346" s="180"/>
      <c r="GE346" s="180"/>
      <c r="GF346" s="180"/>
      <c r="GG346" s="180"/>
      <c r="GH346" s="180"/>
      <c r="GI346" s="180"/>
      <c r="GJ346" s="180"/>
      <c r="GK346" s="180"/>
      <c r="GL346" s="180"/>
      <c r="GM346" s="180"/>
      <c r="GN346" s="180"/>
      <c r="GO346" s="180"/>
      <c r="GP346" s="180"/>
      <c r="GQ346" s="180"/>
      <c r="GR346" s="180"/>
      <c r="GS346" s="180"/>
      <c r="GT346" s="180"/>
      <c r="GU346" s="180"/>
      <c r="GV346" s="180"/>
      <c r="GW346" s="180"/>
      <c r="GX346" s="180"/>
      <c r="GY346" s="180"/>
      <c r="GZ346" s="180"/>
      <c r="HA346" s="180"/>
      <c r="HB346" s="180"/>
      <c r="HC346" s="180"/>
      <c r="HD346" s="180"/>
      <c r="HE346" s="180"/>
      <c r="HF346" s="180"/>
      <c r="HG346" s="180"/>
      <c r="HH346" s="180"/>
      <c r="HI346" s="180"/>
      <c r="HJ346" s="180"/>
      <c r="HK346" s="180"/>
      <c r="HL346" s="180"/>
      <c r="HM346" s="180"/>
      <c r="HN346" s="180"/>
      <c r="HO346" s="180"/>
      <c r="HP346" s="180"/>
      <c r="HQ346" s="180"/>
      <c r="HR346" s="180"/>
      <c r="HS346" s="180"/>
      <c r="HT346" s="180"/>
      <c r="HU346" s="180"/>
      <c r="HV346" s="180"/>
      <c r="HW346" s="180"/>
      <c r="HX346" s="180"/>
      <c r="HY346" s="180"/>
      <c r="HZ346" s="180"/>
      <c r="IA346" s="180"/>
    </row>
    <row r="347" spans="1:235" s="199" customFormat="1" ht="18" customHeight="1" x14ac:dyDescent="0.25">
      <c r="A347" s="181"/>
      <c r="B347" s="243" t="s">
        <v>369</v>
      </c>
      <c r="C347" s="244"/>
      <c r="D347" s="244"/>
      <c r="E347" s="244"/>
      <c r="F347" s="245">
        <f t="shared" ref="F347" si="89">F346</f>
        <v>0</v>
      </c>
      <c r="G347" s="245"/>
      <c r="H347" s="245">
        <f t="shared" ref="H347" si="90">H346</f>
        <v>0</v>
      </c>
      <c r="I347" s="245"/>
      <c r="J347" s="246">
        <f t="shared" si="73"/>
        <v>0</v>
      </c>
      <c r="K347" s="246"/>
      <c r="L347" s="247" t="e">
        <f t="shared" si="70"/>
        <v>#DIV/0!</v>
      </c>
      <c r="M347" s="247"/>
      <c r="N347" s="182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  <c r="AB347" s="180"/>
      <c r="AC347" s="180"/>
      <c r="AD347" s="180"/>
      <c r="AE347" s="180"/>
      <c r="AF347" s="180"/>
      <c r="AG347" s="180"/>
      <c r="AH347" s="180"/>
      <c r="AI347" s="180"/>
      <c r="AJ347" s="180"/>
      <c r="AK347" s="180"/>
      <c r="AL347" s="180"/>
      <c r="AM347" s="180"/>
      <c r="AN347" s="180"/>
      <c r="AO347" s="180"/>
      <c r="AP347" s="180"/>
      <c r="AQ347" s="180"/>
      <c r="AR347" s="180"/>
      <c r="AS347" s="180"/>
      <c r="AT347" s="180"/>
      <c r="AU347" s="180"/>
      <c r="AV347" s="180"/>
      <c r="AW347" s="180"/>
      <c r="AX347" s="180"/>
      <c r="AY347" s="180"/>
      <c r="AZ347" s="180"/>
      <c r="BA347" s="180"/>
      <c r="BB347" s="180"/>
      <c r="BC347" s="180"/>
      <c r="BD347" s="180"/>
      <c r="BE347" s="180"/>
      <c r="BF347" s="180"/>
      <c r="BG347" s="180"/>
      <c r="BH347" s="180"/>
      <c r="BI347" s="180"/>
      <c r="BJ347" s="180"/>
      <c r="BK347" s="180"/>
      <c r="BL347" s="180"/>
      <c r="BM347" s="180"/>
      <c r="BN347" s="180"/>
      <c r="BO347" s="180"/>
      <c r="BP347" s="180"/>
      <c r="BQ347" s="180"/>
      <c r="BR347" s="180"/>
      <c r="BS347" s="180"/>
      <c r="BT347" s="180"/>
      <c r="BU347" s="180"/>
      <c r="BV347" s="180"/>
      <c r="BW347" s="180"/>
      <c r="BX347" s="180"/>
      <c r="BY347" s="180"/>
      <c r="BZ347" s="180"/>
      <c r="CA347" s="180"/>
      <c r="CB347" s="180"/>
      <c r="CC347" s="180"/>
      <c r="CD347" s="180"/>
      <c r="CE347" s="180"/>
      <c r="CF347" s="180"/>
      <c r="CG347" s="180"/>
      <c r="CH347" s="180"/>
      <c r="CI347" s="180"/>
      <c r="CJ347" s="180"/>
      <c r="CK347" s="180"/>
      <c r="CL347" s="180"/>
      <c r="CM347" s="180"/>
      <c r="CN347" s="180"/>
      <c r="CO347" s="180"/>
      <c r="CP347" s="180"/>
      <c r="CQ347" s="180"/>
      <c r="CR347" s="180"/>
      <c r="CS347" s="180"/>
      <c r="CT347" s="180"/>
      <c r="CU347" s="180"/>
      <c r="CV347" s="180"/>
      <c r="CW347" s="180"/>
      <c r="CX347" s="180"/>
      <c r="CY347" s="180"/>
      <c r="CZ347" s="180"/>
      <c r="DA347" s="180"/>
      <c r="DB347" s="180"/>
      <c r="DC347" s="180"/>
      <c r="DD347" s="180"/>
      <c r="DE347" s="180"/>
      <c r="DF347" s="180"/>
      <c r="DG347" s="180"/>
      <c r="DH347" s="180"/>
      <c r="DI347" s="180"/>
      <c r="DJ347" s="180"/>
      <c r="DK347" s="180"/>
      <c r="DL347" s="180"/>
      <c r="DM347" s="180"/>
      <c r="DN347" s="180"/>
      <c r="DO347" s="180"/>
      <c r="DP347" s="180"/>
      <c r="DQ347" s="180"/>
      <c r="DR347" s="180"/>
      <c r="DS347" s="180"/>
      <c r="DT347" s="180"/>
      <c r="DU347" s="180"/>
      <c r="DV347" s="180"/>
      <c r="DW347" s="180"/>
      <c r="DX347" s="180"/>
      <c r="DY347" s="180"/>
      <c r="DZ347" s="180"/>
      <c r="EA347" s="180"/>
      <c r="EB347" s="180"/>
      <c r="EC347" s="180"/>
      <c r="ED347" s="180"/>
      <c r="EE347" s="180"/>
      <c r="EF347" s="180"/>
      <c r="EG347" s="180"/>
      <c r="EH347" s="180"/>
      <c r="EI347" s="180"/>
      <c r="EJ347" s="180"/>
      <c r="EK347" s="180"/>
      <c r="EL347" s="180"/>
      <c r="EM347" s="180"/>
      <c r="EN347" s="180"/>
      <c r="EO347" s="180"/>
      <c r="EP347" s="180"/>
      <c r="EQ347" s="180"/>
      <c r="ER347" s="180"/>
      <c r="ES347" s="180"/>
      <c r="ET347" s="180"/>
      <c r="EU347" s="180"/>
      <c r="EV347" s="180"/>
      <c r="EW347" s="180"/>
      <c r="EX347" s="180"/>
      <c r="EY347" s="180"/>
      <c r="EZ347" s="180"/>
      <c r="FA347" s="180"/>
      <c r="FB347" s="180"/>
      <c r="FC347" s="180"/>
      <c r="FD347" s="180"/>
      <c r="FE347" s="180"/>
      <c r="FF347" s="180"/>
      <c r="FG347" s="180"/>
      <c r="FH347" s="180"/>
      <c r="FI347" s="180"/>
      <c r="FJ347" s="180"/>
      <c r="FK347" s="180"/>
      <c r="FL347" s="180"/>
      <c r="FM347" s="180"/>
      <c r="FN347" s="180"/>
      <c r="FO347" s="180"/>
      <c r="FP347" s="180"/>
      <c r="FQ347" s="180"/>
      <c r="FR347" s="180"/>
      <c r="FS347" s="180"/>
      <c r="FT347" s="180"/>
      <c r="FU347" s="180"/>
      <c r="FV347" s="180"/>
      <c r="FW347" s="180"/>
      <c r="FX347" s="180"/>
      <c r="FY347" s="180"/>
      <c r="FZ347" s="180"/>
      <c r="GA347" s="180"/>
      <c r="GB347" s="180"/>
      <c r="GC347" s="180"/>
      <c r="GD347" s="180"/>
      <c r="GE347" s="180"/>
      <c r="GF347" s="180"/>
      <c r="GG347" s="180"/>
      <c r="GH347" s="180"/>
      <c r="GI347" s="180"/>
      <c r="GJ347" s="180"/>
      <c r="GK347" s="180"/>
      <c r="GL347" s="180"/>
      <c r="GM347" s="180"/>
      <c r="GN347" s="180"/>
      <c r="GO347" s="180"/>
      <c r="GP347" s="180"/>
      <c r="GQ347" s="180"/>
      <c r="GR347" s="180"/>
      <c r="GS347" s="180"/>
      <c r="GT347" s="180"/>
      <c r="GU347" s="180"/>
      <c r="GV347" s="180"/>
      <c r="GW347" s="180"/>
      <c r="GX347" s="180"/>
      <c r="GY347" s="180"/>
      <c r="GZ347" s="180"/>
      <c r="HA347" s="180"/>
      <c r="HB347" s="180"/>
      <c r="HC347" s="180"/>
      <c r="HD347" s="180"/>
      <c r="HE347" s="180"/>
      <c r="HF347" s="180"/>
      <c r="HG347" s="180"/>
      <c r="HH347" s="180"/>
      <c r="HI347" s="180"/>
      <c r="HJ347" s="180"/>
      <c r="HK347" s="180"/>
      <c r="HL347" s="180"/>
      <c r="HM347" s="180"/>
      <c r="HN347" s="180"/>
      <c r="HO347" s="180"/>
      <c r="HP347" s="180"/>
      <c r="HQ347" s="180"/>
      <c r="HR347" s="180"/>
      <c r="HS347" s="180"/>
      <c r="HT347" s="180"/>
      <c r="HU347" s="180"/>
      <c r="HV347" s="180"/>
      <c r="HW347" s="180"/>
      <c r="HX347" s="180"/>
      <c r="HY347" s="180"/>
      <c r="HZ347" s="180"/>
      <c r="IA347" s="180"/>
    </row>
    <row r="348" spans="1:235" s="199" customFormat="1" ht="18" customHeight="1" x14ac:dyDescent="0.25">
      <c r="A348" s="181"/>
      <c r="B348" s="205"/>
      <c r="C348" s="205"/>
      <c r="D348" s="205"/>
      <c r="E348" s="205"/>
      <c r="F348" s="206"/>
      <c r="G348" s="206"/>
      <c r="H348" s="206"/>
      <c r="I348" s="206"/>
      <c r="J348" s="207"/>
      <c r="K348" s="207"/>
      <c r="L348" s="208"/>
      <c r="M348" s="208"/>
      <c r="N348" s="182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0"/>
      <c r="AT348" s="180"/>
      <c r="AU348" s="180"/>
      <c r="AV348" s="180"/>
      <c r="AW348" s="180"/>
      <c r="AX348" s="180"/>
      <c r="AY348" s="180"/>
      <c r="AZ348" s="180"/>
      <c r="BA348" s="180"/>
      <c r="BB348" s="180"/>
      <c r="BC348" s="180"/>
      <c r="BD348" s="180"/>
      <c r="BE348" s="180"/>
      <c r="BF348" s="180"/>
      <c r="BG348" s="180"/>
      <c r="BH348" s="180"/>
      <c r="BI348" s="180"/>
      <c r="BJ348" s="180"/>
      <c r="BK348" s="180"/>
      <c r="BL348" s="180"/>
      <c r="BM348" s="180"/>
      <c r="BN348" s="180"/>
      <c r="BO348" s="180"/>
      <c r="BP348" s="180"/>
      <c r="BQ348" s="180"/>
      <c r="BR348" s="180"/>
      <c r="BS348" s="180"/>
      <c r="BT348" s="180"/>
      <c r="BU348" s="180"/>
      <c r="BV348" s="180"/>
      <c r="BW348" s="180"/>
      <c r="BX348" s="180"/>
      <c r="BY348" s="180"/>
      <c r="BZ348" s="180"/>
      <c r="CA348" s="180"/>
      <c r="CB348" s="180"/>
      <c r="CC348" s="180"/>
      <c r="CD348" s="180"/>
      <c r="CE348" s="180"/>
      <c r="CF348" s="180"/>
      <c r="CG348" s="180"/>
      <c r="CH348" s="180"/>
      <c r="CI348" s="180"/>
      <c r="CJ348" s="180"/>
      <c r="CK348" s="180"/>
      <c r="CL348" s="180"/>
      <c r="CM348" s="180"/>
      <c r="CN348" s="180"/>
      <c r="CO348" s="180"/>
      <c r="CP348" s="180"/>
      <c r="CQ348" s="180"/>
      <c r="CR348" s="180"/>
      <c r="CS348" s="180"/>
      <c r="CT348" s="180"/>
      <c r="CU348" s="180"/>
      <c r="CV348" s="180"/>
      <c r="CW348" s="180"/>
      <c r="CX348" s="180"/>
      <c r="CY348" s="180"/>
      <c r="CZ348" s="180"/>
      <c r="DA348" s="180"/>
      <c r="DB348" s="180"/>
      <c r="DC348" s="180"/>
      <c r="DD348" s="180"/>
      <c r="DE348" s="180"/>
      <c r="DF348" s="180"/>
      <c r="DG348" s="180"/>
      <c r="DH348" s="180"/>
      <c r="DI348" s="180"/>
      <c r="DJ348" s="180"/>
      <c r="DK348" s="180"/>
      <c r="DL348" s="180"/>
      <c r="DM348" s="180"/>
      <c r="DN348" s="180"/>
      <c r="DO348" s="180"/>
      <c r="DP348" s="180"/>
      <c r="DQ348" s="180"/>
      <c r="DR348" s="180"/>
      <c r="DS348" s="180"/>
      <c r="DT348" s="180"/>
      <c r="DU348" s="180"/>
      <c r="DV348" s="180"/>
      <c r="DW348" s="180"/>
      <c r="DX348" s="180"/>
      <c r="DY348" s="180"/>
      <c r="DZ348" s="180"/>
      <c r="EA348" s="180"/>
      <c r="EB348" s="180"/>
      <c r="EC348" s="180"/>
      <c r="ED348" s="180"/>
      <c r="EE348" s="180"/>
      <c r="EF348" s="180"/>
      <c r="EG348" s="180"/>
      <c r="EH348" s="180"/>
      <c r="EI348" s="180"/>
      <c r="EJ348" s="180"/>
      <c r="EK348" s="180"/>
      <c r="EL348" s="180"/>
      <c r="EM348" s="180"/>
      <c r="EN348" s="180"/>
      <c r="EO348" s="180"/>
      <c r="EP348" s="180"/>
      <c r="EQ348" s="180"/>
      <c r="ER348" s="180"/>
      <c r="ES348" s="180"/>
      <c r="ET348" s="180"/>
      <c r="EU348" s="180"/>
      <c r="EV348" s="180"/>
      <c r="EW348" s="180"/>
      <c r="EX348" s="180"/>
      <c r="EY348" s="180"/>
      <c r="EZ348" s="180"/>
      <c r="FA348" s="180"/>
      <c r="FB348" s="180"/>
      <c r="FC348" s="180"/>
      <c r="FD348" s="180"/>
      <c r="FE348" s="180"/>
      <c r="FF348" s="180"/>
      <c r="FG348" s="180"/>
      <c r="FH348" s="180"/>
      <c r="FI348" s="180"/>
      <c r="FJ348" s="180"/>
      <c r="FK348" s="180"/>
      <c r="FL348" s="180"/>
      <c r="FM348" s="180"/>
      <c r="FN348" s="180"/>
      <c r="FO348" s="180"/>
      <c r="FP348" s="180"/>
      <c r="FQ348" s="180"/>
      <c r="FR348" s="180"/>
      <c r="FS348" s="180"/>
      <c r="FT348" s="180"/>
      <c r="FU348" s="180"/>
      <c r="FV348" s="180"/>
      <c r="FW348" s="180"/>
      <c r="FX348" s="180"/>
      <c r="FY348" s="180"/>
      <c r="FZ348" s="180"/>
      <c r="GA348" s="180"/>
      <c r="GB348" s="180"/>
      <c r="GC348" s="180"/>
      <c r="GD348" s="180"/>
      <c r="GE348" s="180"/>
      <c r="GF348" s="180"/>
      <c r="GG348" s="180"/>
      <c r="GH348" s="180"/>
      <c r="GI348" s="180"/>
      <c r="GJ348" s="180"/>
      <c r="GK348" s="180"/>
      <c r="GL348" s="180"/>
      <c r="GM348" s="180"/>
      <c r="GN348" s="180"/>
      <c r="GO348" s="180"/>
      <c r="GP348" s="180"/>
      <c r="GQ348" s="180"/>
      <c r="GR348" s="180"/>
      <c r="GS348" s="180"/>
      <c r="GT348" s="180"/>
      <c r="GU348" s="180"/>
      <c r="GV348" s="180"/>
      <c r="GW348" s="180"/>
      <c r="GX348" s="180"/>
      <c r="GY348" s="180"/>
      <c r="GZ348" s="180"/>
      <c r="HA348" s="180"/>
      <c r="HB348" s="180"/>
      <c r="HC348" s="180"/>
      <c r="HD348" s="180"/>
      <c r="HE348" s="180"/>
      <c r="HF348" s="180"/>
      <c r="HG348" s="180"/>
      <c r="HH348" s="180"/>
      <c r="HI348" s="180"/>
      <c r="HJ348" s="180"/>
      <c r="HK348" s="180"/>
      <c r="HL348" s="180"/>
      <c r="HM348" s="180"/>
      <c r="HN348" s="180"/>
      <c r="HO348" s="180"/>
      <c r="HP348" s="180"/>
      <c r="HQ348" s="180"/>
      <c r="HR348" s="180"/>
      <c r="HS348" s="180"/>
      <c r="HT348" s="180"/>
      <c r="HU348" s="180"/>
      <c r="HV348" s="180"/>
      <c r="HW348" s="180"/>
      <c r="HX348" s="180"/>
      <c r="HY348" s="180"/>
      <c r="HZ348" s="180"/>
      <c r="IA348" s="180"/>
    </row>
    <row r="349" spans="1:235" s="199" customFormat="1" ht="18" customHeight="1" x14ac:dyDescent="0.25">
      <c r="A349" s="181"/>
      <c r="B349" s="280" t="s">
        <v>371</v>
      </c>
      <c r="C349" s="280"/>
      <c r="D349" s="280"/>
      <c r="E349" s="280"/>
      <c r="F349" s="280"/>
      <c r="G349" s="280"/>
      <c r="H349" s="280"/>
      <c r="I349" s="280"/>
      <c r="J349" s="280"/>
      <c r="K349" s="280"/>
      <c r="L349" s="280"/>
      <c r="M349" s="280"/>
      <c r="N349" s="179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0"/>
      <c r="AT349" s="180"/>
      <c r="AU349" s="180"/>
      <c r="AV349" s="180"/>
      <c r="AW349" s="180"/>
      <c r="AX349" s="180"/>
      <c r="AY349" s="180"/>
      <c r="AZ349" s="180"/>
      <c r="BA349" s="180"/>
      <c r="BB349" s="180"/>
      <c r="BC349" s="180"/>
      <c r="BD349" s="180"/>
      <c r="BE349" s="180"/>
      <c r="BF349" s="180"/>
      <c r="BG349" s="180"/>
      <c r="BH349" s="180"/>
      <c r="BI349" s="180"/>
      <c r="BJ349" s="180"/>
      <c r="BK349" s="180"/>
      <c r="BL349" s="180"/>
      <c r="BM349" s="180"/>
      <c r="BN349" s="180"/>
      <c r="BO349" s="180"/>
      <c r="BP349" s="180"/>
      <c r="BQ349" s="180"/>
      <c r="BR349" s="180"/>
      <c r="BS349" s="180"/>
      <c r="BT349" s="180"/>
      <c r="BU349" s="180"/>
      <c r="BV349" s="180"/>
      <c r="BW349" s="180"/>
      <c r="BX349" s="180"/>
      <c r="BY349" s="180"/>
      <c r="BZ349" s="180"/>
      <c r="CA349" s="180"/>
      <c r="CB349" s="180"/>
      <c r="CC349" s="180"/>
      <c r="CD349" s="180"/>
      <c r="CE349" s="180"/>
      <c r="CF349" s="180"/>
      <c r="CG349" s="180"/>
      <c r="CH349" s="180"/>
      <c r="CI349" s="180"/>
      <c r="CJ349" s="180"/>
      <c r="CK349" s="180"/>
      <c r="CL349" s="180"/>
      <c r="CM349" s="180"/>
      <c r="CN349" s="180"/>
      <c r="CO349" s="180"/>
      <c r="CP349" s="180"/>
      <c r="CQ349" s="180"/>
      <c r="CR349" s="180"/>
      <c r="CS349" s="180"/>
      <c r="CT349" s="180"/>
      <c r="CU349" s="180"/>
      <c r="CV349" s="180"/>
      <c r="CW349" s="180"/>
      <c r="CX349" s="180"/>
      <c r="CY349" s="180"/>
      <c r="CZ349" s="180"/>
      <c r="DA349" s="180"/>
      <c r="DB349" s="180"/>
      <c r="DC349" s="180"/>
      <c r="DD349" s="180"/>
      <c r="DE349" s="180"/>
      <c r="DF349" s="180"/>
      <c r="DG349" s="180"/>
      <c r="DH349" s="180"/>
      <c r="DI349" s="180"/>
      <c r="DJ349" s="180"/>
      <c r="DK349" s="180"/>
      <c r="DL349" s="180"/>
      <c r="DM349" s="180"/>
      <c r="DN349" s="180"/>
      <c r="DO349" s="180"/>
      <c r="DP349" s="180"/>
      <c r="DQ349" s="180"/>
      <c r="DR349" s="180"/>
      <c r="DS349" s="180"/>
      <c r="DT349" s="180"/>
      <c r="DU349" s="180"/>
      <c r="DV349" s="180"/>
      <c r="DW349" s="180"/>
      <c r="DX349" s="180"/>
      <c r="DY349" s="180"/>
      <c r="DZ349" s="180"/>
      <c r="EA349" s="180"/>
      <c r="EB349" s="180"/>
      <c r="EC349" s="180"/>
      <c r="ED349" s="180"/>
      <c r="EE349" s="180"/>
      <c r="EF349" s="180"/>
      <c r="EG349" s="180"/>
      <c r="EH349" s="180"/>
      <c r="EI349" s="180"/>
      <c r="EJ349" s="180"/>
      <c r="EK349" s="180"/>
      <c r="EL349" s="180"/>
      <c r="EM349" s="180"/>
      <c r="EN349" s="180"/>
      <c r="EO349" s="180"/>
      <c r="EP349" s="180"/>
      <c r="EQ349" s="180"/>
      <c r="ER349" s="180"/>
      <c r="ES349" s="180"/>
      <c r="ET349" s="180"/>
      <c r="EU349" s="180"/>
      <c r="EV349" s="180"/>
      <c r="EW349" s="180"/>
      <c r="EX349" s="180"/>
      <c r="EY349" s="180"/>
      <c r="EZ349" s="180"/>
      <c r="FA349" s="180"/>
      <c r="FB349" s="180"/>
      <c r="FC349" s="180"/>
      <c r="FD349" s="180"/>
      <c r="FE349" s="180"/>
      <c r="FF349" s="180"/>
      <c r="FG349" s="180"/>
      <c r="FH349" s="180"/>
      <c r="FI349" s="180"/>
      <c r="FJ349" s="180"/>
      <c r="FK349" s="180"/>
      <c r="FL349" s="180"/>
      <c r="FM349" s="180"/>
      <c r="FN349" s="180"/>
      <c r="FO349" s="180"/>
      <c r="FP349" s="180"/>
      <c r="FQ349" s="180"/>
      <c r="FR349" s="180"/>
      <c r="FS349" s="180"/>
      <c r="FT349" s="180"/>
      <c r="FU349" s="180"/>
      <c r="FV349" s="180"/>
      <c r="FW349" s="180"/>
      <c r="FX349" s="180"/>
      <c r="FY349" s="180"/>
      <c r="FZ349" s="180"/>
      <c r="GA349" s="180"/>
      <c r="GB349" s="180"/>
      <c r="GC349" s="180"/>
      <c r="GD349" s="180"/>
      <c r="GE349" s="180"/>
      <c r="GF349" s="180"/>
      <c r="GG349" s="180"/>
      <c r="GH349" s="180"/>
      <c r="GI349" s="180"/>
      <c r="GJ349" s="180"/>
      <c r="GK349" s="180"/>
      <c r="GL349" s="180"/>
      <c r="GM349" s="180"/>
      <c r="GN349" s="180"/>
      <c r="GO349" s="180"/>
      <c r="GP349" s="180"/>
      <c r="GQ349" s="180"/>
      <c r="GR349" s="180"/>
      <c r="GS349" s="180"/>
      <c r="GT349" s="180"/>
      <c r="GU349" s="180"/>
      <c r="GV349" s="180"/>
      <c r="GW349" s="180"/>
      <c r="GX349" s="180"/>
      <c r="GY349" s="180"/>
      <c r="GZ349" s="180"/>
      <c r="HA349" s="180"/>
      <c r="HB349" s="180"/>
      <c r="HC349" s="180"/>
      <c r="HD349" s="180"/>
      <c r="HE349" s="180"/>
      <c r="HF349" s="180"/>
      <c r="HG349" s="180"/>
      <c r="HH349" s="180"/>
      <c r="HI349" s="180"/>
      <c r="HJ349" s="180"/>
      <c r="HK349" s="180"/>
      <c r="HL349" s="180"/>
      <c r="HM349" s="180"/>
      <c r="HN349" s="180"/>
      <c r="HO349" s="180"/>
      <c r="HP349" s="180"/>
      <c r="HQ349" s="180"/>
      <c r="HR349" s="180"/>
      <c r="HS349" s="180"/>
      <c r="HT349" s="180"/>
      <c r="HU349" s="180"/>
      <c r="HV349" s="180"/>
      <c r="HW349" s="180"/>
      <c r="HX349" s="180"/>
      <c r="HY349" s="180"/>
      <c r="HZ349" s="180"/>
      <c r="IA349" s="180"/>
    </row>
    <row r="350" spans="1:235" s="199" customFormat="1" ht="18" customHeight="1" x14ac:dyDescent="0.25">
      <c r="A350" s="181"/>
      <c r="B350" s="275" t="s">
        <v>372</v>
      </c>
      <c r="C350" s="275"/>
      <c r="D350" s="275"/>
      <c r="E350" s="275"/>
      <c r="F350" s="275"/>
      <c r="G350" s="275"/>
      <c r="H350" s="275"/>
      <c r="I350" s="275"/>
      <c r="J350" s="275"/>
      <c r="K350" s="275"/>
      <c r="L350" s="275"/>
      <c r="M350" s="275"/>
      <c r="N350" s="179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0"/>
      <c r="AT350" s="180"/>
      <c r="AU350" s="180"/>
      <c r="AV350" s="180"/>
      <c r="AW350" s="180"/>
      <c r="AX350" s="180"/>
      <c r="AY350" s="180"/>
      <c r="AZ350" s="180"/>
      <c r="BA350" s="180"/>
      <c r="BB350" s="180"/>
      <c r="BC350" s="180"/>
      <c r="BD350" s="180"/>
      <c r="BE350" s="180"/>
      <c r="BF350" s="180"/>
      <c r="BG350" s="180"/>
      <c r="BH350" s="180"/>
      <c r="BI350" s="180"/>
      <c r="BJ350" s="180"/>
      <c r="BK350" s="180"/>
      <c r="BL350" s="180"/>
      <c r="BM350" s="180"/>
      <c r="BN350" s="180"/>
      <c r="BO350" s="180"/>
      <c r="BP350" s="180"/>
      <c r="BQ350" s="180"/>
      <c r="BR350" s="180"/>
      <c r="BS350" s="180"/>
      <c r="BT350" s="180"/>
      <c r="BU350" s="180"/>
      <c r="BV350" s="180"/>
      <c r="BW350" s="180"/>
      <c r="BX350" s="180"/>
      <c r="BY350" s="180"/>
      <c r="BZ350" s="180"/>
      <c r="CA350" s="180"/>
      <c r="CB350" s="180"/>
      <c r="CC350" s="180"/>
      <c r="CD350" s="180"/>
      <c r="CE350" s="180"/>
      <c r="CF350" s="180"/>
      <c r="CG350" s="180"/>
      <c r="CH350" s="180"/>
      <c r="CI350" s="180"/>
      <c r="CJ350" s="180"/>
      <c r="CK350" s="180"/>
      <c r="CL350" s="180"/>
      <c r="CM350" s="180"/>
      <c r="CN350" s="180"/>
      <c r="CO350" s="180"/>
      <c r="CP350" s="180"/>
      <c r="CQ350" s="180"/>
      <c r="CR350" s="180"/>
      <c r="CS350" s="180"/>
      <c r="CT350" s="180"/>
      <c r="CU350" s="180"/>
      <c r="CV350" s="180"/>
      <c r="CW350" s="180"/>
      <c r="CX350" s="180"/>
      <c r="CY350" s="180"/>
      <c r="CZ350" s="180"/>
      <c r="DA350" s="180"/>
      <c r="DB350" s="180"/>
      <c r="DC350" s="180"/>
      <c r="DD350" s="180"/>
      <c r="DE350" s="180"/>
      <c r="DF350" s="180"/>
      <c r="DG350" s="180"/>
      <c r="DH350" s="180"/>
      <c r="DI350" s="180"/>
      <c r="DJ350" s="180"/>
      <c r="DK350" s="180"/>
      <c r="DL350" s="180"/>
      <c r="DM350" s="180"/>
      <c r="DN350" s="180"/>
      <c r="DO350" s="180"/>
      <c r="DP350" s="180"/>
      <c r="DQ350" s="180"/>
      <c r="DR350" s="180"/>
      <c r="DS350" s="180"/>
      <c r="DT350" s="180"/>
      <c r="DU350" s="180"/>
      <c r="DV350" s="180"/>
      <c r="DW350" s="180"/>
      <c r="DX350" s="180"/>
      <c r="DY350" s="180"/>
      <c r="DZ350" s="180"/>
      <c r="EA350" s="180"/>
      <c r="EB350" s="180"/>
      <c r="EC350" s="180"/>
      <c r="ED350" s="180"/>
      <c r="EE350" s="180"/>
      <c r="EF350" s="180"/>
      <c r="EG350" s="180"/>
      <c r="EH350" s="180"/>
      <c r="EI350" s="180"/>
      <c r="EJ350" s="180"/>
      <c r="EK350" s="180"/>
      <c r="EL350" s="180"/>
      <c r="EM350" s="180"/>
      <c r="EN350" s="180"/>
      <c r="EO350" s="180"/>
      <c r="EP350" s="180"/>
      <c r="EQ350" s="180"/>
      <c r="ER350" s="180"/>
      <c r="ES350" s="180"/>
      <c r="ET350" s="180"/>
      <c r="EU350" s="180"/>
      <c r="EV350" s="180"/>
      <c r="EW350" s="180"/>
      <c r="EX350" s="180"/>
      <c r="EY350" s="180"/>
      <c r="EZ350" s="180"/>
      <c r="FA350" s="180"/>
      <c r="FB350" s="180"/>
      <c r="FC350" s="180"/>
      <c r="FD350" s="180"/>
      <c r="FE350" s="180"/>
      <c r="FF350" s="180"/>
      <c r="FG350" s="180"/>
      <c r="FH350" s="180"/>
      <c r="FI350" s="180"/>
      <c r="FJ350" s="180"/>
      <c r="FK350" s="180"/>
      <c r="FL350" s="180"/>
      <c r="FM350" s="180"/>
      <c r="FN350" s="180"/>
      <c r="FO350" s="180"/>
      <c r="FP350" s="180"/>
      <c r="FQ350" s="180"/>
      <c r="FR350" s="180"/>
      <c r="FS350" s="180"/>
      <c r="FT350" s="180"/>
      <c r="FU350" s="180"/>
      <c r="FV350" s="180"/>
      <c r="FW350" s="180"/>
      <c r="FX350" s="180"/>
      <c r="FY350" s="180"/>
      <c r="FZ350" s="180"/>
      <c r="GA350" s="180"/>
      <c r="GB350" s="180"/>
      <c r="GC350" s="180"/>
      <c r="GD350" s="180"/>
      <c r="GE350" s="180"/>
      <c r="GF350" s="180"/>
      <c r="GG350" s="180"/>
      <c r="GH350" s="180"/>
      <c r="GI350" s="180"/>
      <c r="GJ350" s="180"/>
      <c r="GK350" s="180"/>
      <c r="GL350" s="180"/>
      <c r="GM350" s="180"/>
      <c r="GN350" s="180"/>
      <c r="GO350" s="180"/>
      <c r="GP350" s="180"/>
      <c r="GQ350" s="180"/>
      <c r="GR350" s="180"/>
      <c r="GS350" s="180"/>
      <c r="GT350" s="180"/>
      <c r="GU350" s="180"/>
      <c r="GV350" s="180"/>
      <c r="GW350" s="180"/>
      <c r="GX350" s="180"/>
      <c r="GY350" s="180"/>
      <c r="GZ350" s="180"/>
      <c r="HA350" s="180"/>
      <c r="HB350" s="180"/>
      <c r="HC350" s="180"/>
      <c r="HD350" s="180"/>
      <c r="HE350" s="180"/>
      <c r="HF350" s="180"/>
      <c r="HG350" s="180"/>
      <c r="HH350" s="180"/>
      <c r="HI350" s="180"/>
      <c r="HJ350" s="180"/>
      <c r="HK350" s="180"/>
      <c r="HL350" s="180"/>
      <c r="HM350" s="180"/>
      <c r="HN350" s="180"/>
      <c r="HO350" s="180"/>
      <c r="HP350" s="180"/>
      <c r="HQ350" s="180"/>
      <c r="HR350" s="180"/>
      <c r="HS350" s="180"/>
      <c r="HT350" s="180"/>
      <c r="HU350" s="180"/>
      <c r="HV350" s="180"/>
      <c r="HW350" s="180"/>
      <c r="HX350" s="180"/>
      <c r="HY350" s="180"/>
      <c r="HZ350" s="180"/>
      <c r="IA350" s="180"/>
    </row>
    <row r="351" spans="1:235" s="199" customFormat="1" ht="18" customHeight="1" x14ac:dyDescent="0.25">
      <c r="A351" s="181"/>
      <c r="B351" s="281" t="s">
        <v>115</v>
      </c>
      <c r="C351" s="281"/>
      <c r="D351" s="281"/>
      <c r="E351" s="281"/>
      <c r="F351" s="281"/>
      <c r="G351" s="281"/>
      <c r="H351" s="281"/>
      <c r="I351" s="281"/>
      <c r="J351" s="281"/>
      <c r="K351" s="281"/>
      <c r="L351" s="281"/>
      <c r="M351" s="281"/>
      <c r="N351" s="179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0"/>
      <c r="AT351" s="180"/>
      <c r="AU351" s="180"/>
      <c r="AV351" s="180"/>
      <c r="AW351" s="180"/>
      <c r="AX351" s="180"/>
      <c r="AY351" s="180"/>
      <c r="AZ351" s="180"/>
      <c r="BA351" s="180"/>
      <c r="BB351" s="180"/>
      <c r="BC351" s="180"/>
      <c r="BD351" s="180"/>
      <c r="BE351" s="180"/>
      <c r="BF351" s="180"/>
      <c r="BG351" s="180"/>
      <c r="BH351" s="180"/>
      <c r="BI351" s="180"/>
      <c r="BJ351" s="180"/>
      <c r="BK351" s="180"/>
      <c r="BL351" s="180"/>
      <c r="BM351" s="180"/>
      <c r="BN351" s="180"/>
      <c r="BO351" s="180"/>
      <c r="BP351" s="180"/>
      <c r="BQ351" s="180"/>
      <c r="BR351" s="180"/>
      <c r="BS351" s="180"/>
      <c r="BT351" s="180"/>
      <c r="BU351" s="180"/>
      <c r="BV351" s="180"/>
      <c r="BW351" s="180"/>
      <c r="BX351" s="180"/>
      <c r="BY351" s="180"/>
      <c r="BZ351" s="180"/>
      <c r="CA351" s="180"/>
      <c r="CB351" s="180"/>
      <c r="CC351" s="180"/>
      <c r="CD351" s="180"/>
      <c r="CE351" s="180"/>
      <c r="CF351" s="180"/>
      <c r="CG351" s="180"/>
      <c r="CH351" s="180"/>
      <c r="CI351" s="180"/>
      <c r="CJ351" s="180"/>
      <c r="CK351" s="180"/>
      <c r="CL351" s="180"/>
      <c r="CM351" s="180"/>
      <c r="CN351" s="180"/>
      <c r="CO351" s="180"/>
      <c r="CP351" s="180"/>
      <c r="CQ351" s="180"/>
      <c r="CR351" s="180"/>
      <c r="CS351" s="180"/>
      <c r="CT351" s="180"/>
      <c r="CU351" s="180"/>
      <c r="CV351" s="180"/>
      <c r="CW351" s="180"/>
      <c r="CX351" s="180"/>
      <c r="CY351" s="180"/>
      <c r="CZ351" s="180"/>
      <c r="DA351" s="180"/>
      <c r="DB351" s="180"/>
      <c r="DC351" s="180"/>
      <c r="DD351" s="180"/>
      <c r="DE351" s="180"/>
      <c r="DF351" s="180"/>
      <c r="DG351" s="180"/>
      <c r="DH351" s="180"/>
      <c r="DI351" s="180"/>
      <c r="DJ351" s="180"/>
      <c r="DK351" s="180"/>
      <c r="DL351" s="180"/>
      <c r="DM351" s="180"/>
      <c r="DN351" s="180"/>
      <c r="DO351" s="180"/>
      <c r="DP351" s="180"/>
      <c r="DQ351" s="180"/>
      <c r="DR351" s="180"/>
      <c r="DS351" s="180"/>
      <c r="DT351" s="180"/>
      <c r="DU351" s="180"/>
      <c r="DV351" s="180"/>
      <c r="DW351" s="180"/>
      <c r="DX351" s="180"/>
      <c r="DY351" s="180"/>
      <c r="DZ351" s="180"/>
      <c r="EA351" s="180"/>
      <c r="EB351" s="180"/>
      <c r="EC351" s="180"/>
      <c r="ED351" s="180"/>
      <c r="EE351" s="180"/>
      <c r="EF351" s="180"/>
      <c r="EG351" s="180"/>
      <c r="EH351" s="180"/>
      <c r="EI351" s="180"/>
      <c r="EJ351" s="180"/>
      <c r="EK351" s="180"/>
      <c r="EL351" s="180"/>
      <c r="EM351" s="180"/>
      <c r="EN351" s="180"/>
      <c r="EO351" s="180"/>
      <c r="EP351" s="180"/>
      <c r="EQ351" s="180"/>
      <c r="ER351" s="180"/>
      <c r="ES351" s="180"/>
      <c r="ET351" s="180"/>
      <c r="EU351" s="180"/>
      <c r="EV351" s="180"/>
      <c r="EW351" s="180"/>
      <c r="EX351" s="180"/>
      <c r="EY351" s="180"/>
      <c r="EZ351" s="180"/>
      <c r="FA351" s="180"/>
      <c r="FB351" s="180"/>
      <c r="FC351" s="180"/>
      <c r="FD351" s="180"/>
      <c r="FE351" s="180"/>
      <c r="FF351" s="180"/>
      <c r="FG351" s="180"/>
      <c r="FH351" s="180"/>
      <c r="FI351" s="180"/>
      <c r="FJ351" s="180"/>
      <c r="FK351" s="180"/>
      <c r="FL351" s="180"/>
      <c r="FM351" s="180"/>
      <c r="FN351" s="180"/>
      <c r="FO351" s="180"/>
      <c r="FP351" s="180"/>
      <c r="FQ351" s="180"/>
      <c r="FR351" s="180"/>
      <c r="FS351" s="180"/>
      <c r="FT351" s="180"/>
      <c r="FU351" s="180"/>
      <c r="FV351" s="180"/>
      <c r="FW351" s="180"/>
      <c r="FX351" s="180"/>
      <c r="FY351" s="180"/>
      <c r="FZ351" s="180"/>
      <c r="GA351" s="180"/>
      <c r="GB351" s="180"/>
      <c r="GC351" s="180"/>
      <c r="GD351" s="180"/>
      <c r="GE351" s="180"/>
      <c r="GF351" s="180"/>
      <c r="GG351" s="180"/>
      <c r="GH351" s="180"/>
      <c r="GI351" s="180"/>
      <c r="GJ351" s="180"/>
      <c r="GK351" s="180"/>
      <c r="GL351" s="180"/>
      <c r="GM351" s="180"/>
      <c r="GN351" s="180"/>
      <c r="GO351" s="180"/>
      <c r="GP351" s="180"/>
      <c r="GQ351" s="180"/>
      <c r="GR351" s="180"/>
      <c r="GS351" s="180"/>
      <c r="GT351" s="180"/>
      <c r="GU351" s="180"/>
      <c r="GV351" s="180"/>
      <c r="GW351" s="180"/>
      <c r="GX351" s="180"/>
      <c r="GY351" s="180"/>
      <c r="GZ351" s="180"/>
      <c r="HA351" s="180"/>
      <c r="HB351" s="180"/>
      <c r="HC351" s="180"/>
      <c r="HD351" s="180"/>
      <c r="HE351" s="180"/>
      <c r="HF351" s="180"/>
      <c r="HG351" s="180"/>
      <c r="HH351" s="180"/>
      <c r="HI351" s="180"/>
      <c r="HJ351" s="180"/>
      <c r="HK351" s="180"/>
      <c r="HL351" s="180"/>
      <c r="HM351" s="180"/>
      <c r="HN351" s="180"/>
      <c r="HO351" s="180"/>
      <c r="HP351" s="180"/>
      <c r="HQ351" s="180"/>
      <c r="HR351" s="180"/>
      <c r="HS351" s="180"/>
      <c r="HT351" s="180"/>
      <c r="HU351" s="180"/>
      <c r="HV351" s="180"/>
      <c r="HW351" s="180"/>
      <c r="HX351" s="180"/>
      <c r="HY351" s="180"/>
      <c r="HZ351" s="180"/>
      <c r="IA351" s="180"/>
    </row>
    <row r="352" spans="1:235" s="200" customFormat="1" ht="12.75" customHeight="1" x14ac:dyDescent="0.25">
      <c r="A352" s="248" t="s">
        <v>420</v>
      </c>
      <c r="B352" s="249"/>
      <c r="C352" s="250" t="s">
        <v>365</v>
      </c>
      <c r="D352" s="250"/>
      <c r="E352" s="250"/>
      <c r="F352" s="251">
        <v>0</v>
      </c>
      <c r="G352" s="252"/>
      <c r="H352" s="251">
        <v>0</v>
      </c>
      <c r="I352" s="252"/>
      <c r="J352" s="253">
        <v>0</v>
      </c>
      <c r="K352" s="254"/>
      <c r="L352" s="255" t="e">
        <f t="shared" ref="L352:L361" si="91">J352/F352</f>
        <v>#DIV/0!</v>
      </c>
      <c r="M352" s="256"/>
      <c r="N352" s="187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L352" s="186"/>
      <c r="AM352" s="186"/>
      <c r="AN352" s="186"/>
      <c r="AO352" s="186"/>
      <c r="AP352" s="186"/>
      <c r="AQ352" s="186"/>
      <c r="AR352" s="186"/>
      <c r="AS352" s="186"/>
      <c r="AT352" s="186"/>
      <c r="AU352" s="186"/>
      <c r="AV352" s="186"/>
      <c r="AW352" s="186"/>
      <c r="AX352" s="186"/>
      <c r="AY352" s="186"/>
      <c r="AZ352" s="186"/>
      <c r="BA352" s="186"/>
      <c r="BB352" s="186"/>
      <c r="BC352" s="186"/>
      <c r="BD352" s="186"/>
      <c r="BE352" s="186"/>
      <c r="BF352" s="186"/>
      <c r="BG352" s="186"/>
      <c r="BH352" s="186"/>
      <c r="BI352" s="186"/>
      <c r="BJ352" s="186"/>
      <c r="BK352" s="186"/>
      <c r="BL352" s="186"/>
      <c r="BM352" s="186"/>
      <c r="BN352" s="186"/>
      <c r="BO352" s="186"/>
      <c r="BP352" s="186"/>
      <c r="BQ352" s="186"/>
      <c r="BR352" s="186"/>
      <c r="BS352" s="186"/>
      <c r="BT352" s="186"/>
      <c r="BU352" s="186"/>
      <c r="BV352" s="186"/>
      <c r="BW352" s="186"/>
      <c r="BX352" s="186"/>
      <c r="BY352" s="186"/>
      <c r="BZ352" s="186"/>
      <c r="CA352" s="186"/>
      <c r="CB352" s="186"/>
      <c r="CC352" s="186"/>
      <c r="CD352" s="186"/>
      <c r="CE352" s="186"/>
      <c r="CF352" s="186"/>
      <c r="CG352" s="186"/>
      <c r="CH352" s="186"/>
      <c r="CI352" s="186"/>
      <c r="CJ352" s="186"/>
      <c r="CK352" s="186"/>
      <c r="CL352" s="186"/>
      <c r="CM352" s="186"/>
      <c r="CN352" s="186"/>
      <c r="CO352" s="186"/>
      <c r="CP352" s="186"/>
      <c r="CQ352" s="186"/>
      <c r="CR352" s="186"/>
      <c r="CS352" s="186"/>
      <c r="CT352" s="186"/>
      <c r="CU352" s="186"/>
      <c r="CV352" s="186"/>
      <c r="CW352" s="186"/>
      <c r="CX352" s="186"/>
      <c r="CY352" s="186"/>
      <c r="CZ352" s="186"/>
      <c r="DA352" s="186"/>
      <c r="DB352" s="186"/>
      <c r="DC352" s="186"/>
      <c r="DD352" s="186"/>
      <c r="DE352" s="186"/>
      <c r="DF352" s="186"/>
      <c r="DG352" s="186"/>
      <c r="DH352" s="186"/>
      <c r="DI352" s="186"/>
      <c r="DJ352" s="186"/>
      <c r="DK352" s="186"/>
      <c r="DL352" s="186"/>
      <c r="DM352" s="186"/>
      <c r="DN352" s="186"/>
      <c r="DO352" s="186"/>
      <c r="DP352" s="186"/>
      <c r="DQ352" s="186"/>
      <c r="DR352" s="186"/>
      <c r="DS352" s="186"/>
      <c r="DT352" s="186"/>
      <c r="DU352" s="186"/>
      <c r="DV352" s="186"/>
      <c r="DW352" s="186"/>
      <c r="DX352" s="186"/>
      <c r="DY352" s="186"/>
      <c r="DZ352" s="186"/>
      <c r="EA352" s="186"/>
      <c r="EB352" s="186"/>
      <c r="EC352" s="186"/>
      <c r="ED352" s="186"/>
      <c r="EE352" s="186"/>
      <c r="EF352" s="186"/>
      <c r="EG352" s="186"/>
      <c r="EH352" s="186"/>
      <c r="EI352" s="186"/>
      <c r="EJ352" s="186"/>
      <c r="EK352" s="186"/>
      <c r="EL352" s="186"/>
      <c r="EM352" s="186"/>
      <c r="EN352" s="186"/>
      <c r="EO352" s="186"/>
      <c r="EP352" s="186"/>
      <c r="EQ352" s="186"/>
      <c r="ER352" s="186"/>
      <c r="ES352" s="186"/>
      <c r="ET352" s="186"/>
      <c r="EU352" s="186"/>
      <c r="EV352" s="186"/>
      <c r="EW352" s="186"/>
      <c r="EX352" s="186"/>
      <c r="EY352" s="186"/>
      <c r="EZ352" s="186"/>
      <c r="FA352" s="186"/>
      <c r="FB352" s="186"/>
      <c r="FC352" s="186"/>
      <c r="FD352" s="186"/>
      <c r="FE352" s="186"/>
      <c r="FF352" s="186"/>
      <c r="FG352" s="186"/>
      <c r="FH352" s="186"/>
      <c r="FI352" s="186"/>
      <c r="FJ352" s="186"/>
      <c r="FK352" s="186"/>
      <c r="FL352" s="186"/>
      <c r="FM352" s="186"/>
      <c r="FN352" s="186"/>
      <c r="FO352" s="186"/>
      <c r="FP352" s="186"/>
      <c r="FQ352" s="186"/>
      <c r="FR352" s="186"/>
      <c r="FS352" s="186"/>
      <c r="FT352" s="186"/>
      <c r="FU352" s="186"/>
      <c r="FV352" s="186"/>
      <c r="FW352" s="186"/>
      <c r="FX352" s="186"/>
      <c r="FY352" s="186"/>
      <c r="FZ352" s="186"/>
      <c r="GA352" s="186"/>
      <c r="GB352" s="186"/>
      <c r="GC352" s="186"/>
      <c r="GD352" s="186"/>
      <c r="GE352" s="186"/>
      <c r="GF352" s="186"/>
      <c r="GG352" s="186"/>
      <c r="GH352" s="186"/>
      <c r="GI352" s="186"/>
      <c r="GJ352" s="186"/>
      <c r="GK352" s="186"/>
      <c r="GL352" s="186"/>
      <c r="GM352" s="186"/>
      <c r="GN352" s="186"/>
      <c r="GO352" s="186"/>
      <c r="GP352" s="186"/>
      <c r="GQ352" s="186"/>
      <c r="GR352" s="186"/>
      <c r="GS352" s="186"/>
      <c r="GT352" s="186"/>
      <c r="GU352" s="186"/>
      <c r="GV352" s="186"/>
      <c r="GW352" s="186"/>
      <c r="GX352" s="186"/>
      <c r="GY352" s="186"/>
      <c r="GZ352" s="186"/>
      <c r="HA352" s="186"/>
      <c r="HB352" s="186"/>
      <c r="HC352" s="186"/>
      <c r="HD352" s="186"/>
      <c r="HE352" s="186"/>
      <c r="HF352" s="186"/>
      <c r="HG352" s="186"/>
      <c r="HH352" s="186"/>
      <c r="HI352" s="186"/>
      <c r="HJ352" s="186"/>
      <c r="HK352" s="186"/>
      <c r="HL352" s="186"/>
      <c r="HM352" s="186"/>
      <c r="HN352" s="186"/>
      <c r="HO352" s="186"/>
      <c r="HP352" s="186"/>
      <c r="HQ352" s="186"/>
      <c r="HR352" s="186"/>
      <c r="HS352" s="186"/>
      <c r="HT352" s="186"/>
      <c r="HU352" s="186"/>
      <c r="HV352" s="186"/>
      <c r="HW352" s="186"/>
      <c r="HX352" s="186"/>
      <c r="HY352" s="186"/>
      <c r="HZ352" s="186"/>
      <c r="IA352" s="186"/>
    </row>
    <row r="353" spans="1:235" s="200" customFormat="1" ht="13.5" customHeight="1" x14ac:dyDescent="0.25">
      <c r="A353" s="189"/>
      <c r="B353" s="189"/>
      <c r="C353" s="282" t="s">
        <v>120</v>
      </c>
      <c r="D353" s="283"/>
      <c r="E353" s="284"/>
      <c r="F353" s="258">
        <f>F352</f>
        <v>0</v>
      </c>
      <c r="G353" s="285"/>
      <c r="H353" s="258">
        <f>H352</f>
        <v>0</v>
      </c>
      <c r="I353" s="285"/>
      <c r="J353" s="260">
        <f>J352</f>
        <v>0</v>
      </c>
      <c r="K353" s="261"/>
      <c r="L353" s="263" t="e">
        <f t="shared" si="91"/>
        <v>#DIV/0!</v>
      </c>
      <c r="M353" s="286"/>
      <c r="N353" s="190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6"/>
      <c r="AN353" s="186"/>
      <c r="AO353" s="186"/>
      <c r="AP353" s="186"/>
      <c r="AQ353" s="186"/>
      <c r="AR353" s="186"/>
      <c r="AS353" s="186"/>
      <c r="AT353" s="186"/>
      <c r="AU353" s="186"/>
      <c r="AV353" s="186"/>
      <c r="AW353" s="186"/>
      <c r="AX353" s="186"/>
      <c r="AY353" s="186"/>
      <c r="AZ353" s="186"/>
      <c r="BA353" s="186"/>
      <c r="BB353" s="186"/>
      <c r="BC353" s="186"/>
      <c r="BD353" s="186"/>
      <c r="BE353" s="186"/>
      <c r="BF353" s="186"/>
      <c r="BG353" s="186"/>
      <c r="BH353" s="186"/>
      <c r="BI353" s="186"/>
      <c r="BJ353" s="186"/>
      <c r="BK353" s="186"/>
      <c r="BL353" s="186"/>
      <c r="BM353" s="186"/>
      <c r="BN353" s="186"/>
      <c r="BO353" s="186"/>
      <c r="BP353" s="186"/>
      <c r="BQ353" s="186"/>
      <c r="BR353" s="186"/>
      <c r="BS353" s="186"/>
      <c r="BT353" s="186"/>
      <c r="BU353" s="186"/>
      <c r="BV353" s="186"/>
      <c r="BW353" s="186"/>
      <c r="BX353" s="186"/>
      <c r="BY353" s="186"/>
      <c r="BZ353" s="186"/>
      <c r="CA353" s="186"/>
      <c r="CB353" s="186"/>
      <c r="CC353" s="186"/>
      <c r="CD353" s="186"/>
      <c r="CE353" s="186"/>
      <c r="CF353" s="186"/>
      <c r="CG353" s="186"/>
      <c r="CH353" s="186"/>
      <c r="CI353" s="186"/>
      <c r="CJ353" s="186"/>
      <c r="CK353" s="186"/>
      <c r="CL353" s="186"/>
      <c r="CM353" s="186"/>
      <c r="CN353" s="186"/>
      <c r="CO353" s="186"/>
      <c r="CP353" s="186"/>
      <c r="CQ353" s="186"/>
      <c r="CR353" s="186"/>
      <c r="CS353" s="186"/>
      <c r="CT353" s="186"/>
      <c r="CU353" s="186"/>
      <c r="CV353" s="186"/>
      <c r="CW353" s="186"/>
      <c r="CX353" s="186"/>
      <c r="CY353" s="186"/>
      <c r="CZ353" s="186"/>
      <c r="DA353" s="186"/>
      <c r="DB353" s="186"/>
      <c r="DC353" s="186"/>
      <c r="DD353" s="186"/>
      <c r="DE353" s="186"/>
      <c r="DF353" s="186"/>
      <c r="DG353" s="186"/>
      <c r="DH353" s="186"/>
      <c r="DI353" s="186"/>
      <c r="DJ353" s="186"/>
      <c r="DK353" s="186"/>
      <c r="DL353" s="186"/>
      <c r="DM353" s="186"/>
      <c r="DN353" s="186"/>
      <c r="DO353" s="186"/>
      <c r="DP353" s="186"/>
      <c r="DQ353" s="186"/>
      <c r="DR353" s="186"/>
      <c r="DS353" s="186"/>
      <c r="DT353" s="186"/>
      <c r="DU353" s="186"/>
      <c r="DV353" s="186"/>
      <c r="DW353" s="186"/>
      <c r="DX353" s="186"/>
      <c r="DY353" s="186"/>
      <c r="DZ353" s="186"/>
      <c r="EA353" s="186"/>
      <c r="EB353" s="186"/>
      <c r="EC353" s="186"/>
      <c r="ED353" s="186"/>
      <c r="EE353" s="186"/>
      <c r="EF353" s="186"/>
      <c r="EG353" s="186"/>
      <c r="EH353" s="186"/>
      <c r="EI353" s="186"/>
      <c r="EJ353" s="186"/>
      <c r="EK353" s="186"/>
      <c r="EL353" s="186"/>
      <c r="EM353" s="186"/>
      <c r="EN353" s="186"/>
      <c r="EO353" s="186"/>
      <c r="EP353" s="186"/>
      <c r="EQ353" s="186"/>
      <c r="ER353" s="186"/>
      <c r="ES353" s="186"/>
      <c r="ET353" s="186"/>
      <c r="EU353" s="186"/>
      <c r="EV353" s="186"/>
      <c r="EW353" s="186"/>
      <c r="EX353" s="186"/>
      <c r="EY353" s="186"/>
      <c r="EZ353" s="186"/>
      <c r="FA353" s="186"/>
      <c r="FB353" s="186"/>
      <c r="FC353" s="186"/>
      <c r="FD353" s="186"/>
      <c r="FE353" s="186"/>
      <c r="FF353" s="186"/>
      <c r="FG353" s="186"/>
      <c r="FH353" s="186"/>
      <c r="FI353" s="186"/>
      <c r="FJ353" s="186"/>
      <c r="FK353" s="186"/>
      <c r="FL353" s="186"/>
      <c r="FM353" s="186"/>
      <c r="FN353" s="186"/>
      <c r="FO353" s="186"/>
      <c r="FP353" s="186"/>
      <c r="FQ353" s="186"/>
      <c r="FR353" s="186"/>
      <c r="FS353" s="186"/>
      <c r="FT353" s="186"/>
      <c r="FU353" s="186"/>
      <c r="FV353" s="186"/>
      <c r="FW353" s="186"/>
      <c r="FX353" s="186"/>
      <c r="FY353" s="186"/>
      <c r="FZ353" s="186"/>
      <c r="GA353" s="186"/>
      <c r="GB353" s="186"/>
      <c r="GC353" s="186"/>
      <c r="GD353" s="186"/>
      <c r="GE353" s="186"/>
      <c r="GF353" s="186"/>
      <c r="GG353" s="186"/>
      <c r="GH353" s="186"/>
      <c r="GI353" s="186"/>
      <c r="GJ353" s="186"/>
      <c r="GK353" s="186"/>
      <c r="GL353" s="186"/>
      <c r="GM353" s="186"/>
      <c r="GN353" s="186"/>
      <c r="GO353" s="186"/>
      <c r="GP353" s="186"/>
      <c r="GQ353" s="186"/>
      <c r="GR353" s="186"/>
      <c r="GS353" s="186"/>
      <c r="GT353" s="186"/>
      <c r="GU353" s="186"/>
      <c r="GV353" s="186"/>
      <c r="GW353" s="186"/>
      <c r="GX353" s="186"/>
      <c r="GY353" s="186"/>
      <c r="GZ353" s="186"/>
      <c r="HA353" s="186"/>
      <c r="HB353" s="186"/>
      <c r="HC353" s="186"/>
      <c r="HD353" s="186"/>
      <c r="HE353" s="186"/>
      <c r="HF353" s="186"/>
      <c r="HG353" s="186"/>
      <c r="HH353" s="186"/>
      <c r="HI353" s="186"/>
      <c r="HJ353" s="186"/>
      <c r="HK353" s="186"/>
      <c r="HL353" s="186"/>
      <c r="HM353" s="186"/>
      <c r="HN353" s="186"/>
      <c r="HO353" s="186"/>
      <c r="HP353" s="186"/>
      <c r="HQ353" s="186"/>
      <c r="HR353" s="186"/>
      <c r="HS353" s="186"/>
      <c r="HT353" s="186"/>
      <c r="HU353" s="186"/>
      <c r="HV353" s="186"/>
      <c r="HW353" s="186"/>
      <c r="HX353" s="186"/>
      <c r="HY353" s="186"/>
      <c r="HZ353" s="186"/>
      <c r="IA353" s="186"/>
    </row>
    <row r="354" spans="1:235" s="200" customFormat="1" ht="12.75" customHeight="1" x14ac:dyDescent="0.25">
      <c r="A354" s="248"/>
      <c r="B354" s="249"/>
      <c r="C354" s="250" t="s">
        <v>373</v>
      </c>
      <c r="D354" s="250"/>
      <c r="E354" s="250"/>
      <c r="F354" s="251">
        <v>0</v>
      </c>
      <c r="G354" s="252"/>
      <c r="H354" s="251">
        <v>0</v>
      </c>
      <c r="I354" s="252"/>
      <c r="J354" s="253">
        <v>1922.43</v>
      </c>
      <c r="K354" s="254"/>
      <c r="L354" s="255" t="e">
        <f t="shared" ref="L354:L355" si="92">J354/F354</f>
        <v>#DIV/0!</v>
      </c>
      <c r="M354" s="256"/>
      <c r="N354" s="187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  <c r="AA354" s="186"/>
      <c r="AB354" s="186"/>
      <c r="AC354" s="186"/>
      <c r="AD354" s="186"/>
      <c r="AE354" s="186"/>
      <c r="AF354" s="186"/>
      <c r="AG354" s="186"/>
      <c r="AH354" s="186"/>
      <c r="AI354" s="186"/>
      <c r="AJ354" s="186"/>
      <c r="AK354" s="186"/>
      <c r="AL354" s="186"/>
      <c r="AM354" s="186"/>
      <c r="AN354" s="186"/>
      <c r="AO354" s="186"/>
      <c r="AP354" s="186"/>
      <c r="AQ354" s="186"/>
      <c r="AR354" s="186"/>
      <c r="AS354" s="186"/>
      <c r="AT354" s="186"/>
      <c r="AU354" s="186"/>
      <c r="AV354" s="186"/>
      <c r="AW354" s="186"/>
      <c r="AX354" s="186"/>
      <c r="AY354" s="186"/>
      <c r="AZ354" s="186"/>
      <c r="BA354" s="186"/>
      <c r="BB354" s="186"/>
      <c r="BC354" s="186"/>
      <c r="BD354" s="186"/>
      <c r="BE354" s="186"/>
      <c r="BF354" s="186"/>
      <c r="BG354" s="186"/>
      <c r="BH354" s="186"/>
      <c r="BI354" s="186"/>
      <c r="BJ354" s="186"/>
      <c r="BK354" s="186"/>
      <c r="BL354" s="186"/>
      <c r="BM354" s="186"/>
      <c r="BN354" s="186"/>
      <c r="BO354" s="186"/>
      <c r="BP354" s="186"/>
      <c r="BQ354" s="186"/>
      <c r="BR354" s="186"/>
      <c r="BS354" s="186"/>
      <c r="BT354" s="186"/>
      <c r="BU354" s="186"/>
      <c r="BV354" s="186"/>
      <c r="BW354" s="186"/>
      <c r="BX354" s="186"/>
      <c r="BY354" s="186"/>
      <c r="BZ354" s="186"/>
      <c r="CA354" s="186"/>
      <c r="CB354" s="186"/>
      <c r="CC354" s="186"/>
      <c r="CD354" s="186"/>
      <c r="CE354" s="186"/>
      <c r="CF354" s="186"/>
      <c r="CG354" s="186"/>
      <c r="CH354" s="186"/>
      <c r="CI354" s="186"/>
      <c r="CJ354" s="186"/>
      <c r="CK354" s="186"/>
      <c r="CL354" s="186"/>
      <c r="CM354" s="186"/>
      <c r="CN354" s="186"/>
      <c r="CO354" s="186"/>
      <c r="CP354" s="186"/>
      <c r="CQ354" s="186"/>
      <c r="CR354" s="186"/>
      <c r="CS354" s="186"/>
      <c r="CT354" s="186"/>
      <c r="CU354" s="186"/>
      <c r="CV354" s="186"/>
      <c r="CW354" s="186"/>
      <c r="CX354" s="186"/>
      <c r="CY354" s="186"/>
      <c r="CZ354" s="186"/>
      <c r="DA354" s="186"/>
      <c r="DB354" s="186"/>
      <c r="DC354" s="186"/>
      <c r="DD354" s="186"/>
      <c r="DE354" s="186"/>
      <c r="DF354" s="186"/>
      <c r="DG354" s="186"/>
      <c r="DH354" s="186"/>
      <c r="DI354" s="186"/>
      <c r="DJ354" s="186"/>
      <c r="DK354" s="186"/>
      <c r="DL354" s="186"/>
      <c r="DM354" s="186"/>
      <c r="DN354" s="186"/>
      <c r="DO354" s="186"/>
      <c r="DP354" s="186"/>
      <c r="DQ354" s="186"/>
      <c r="DR354" s="186"/>
      <c r="DS354" s="186"/>
      <c r="DT354" s="186"/>
      <c r="DU354" s="186"/>
      <c r="DV354" s="186"/>
      <c r="DW354" s="186"/>
      <c r="DX354" s="186"/>
      <c r="DY354" s="186"/>
      <c r="DZ354" s="186"/>
      <c r="EA354" s="186"/>
      <c r="EB354" s="186"/>
      <c r="EC354" s="186"/>
      <c r="ED354" s="186"/>
      <c r="EE354" s="186"/>
      <c r="EF354" s="186"/>
      <c r="EG354" s="186"/>
      <c r="EH354" s="186"/>
      <c r="EI354" s="186"/>
      <c r="EJ354" s="186"/>
      <c r="EK354" s="186"/>
      <c r="EL354" s="186"/>
      <c r="EM354" s="186"/>
      <c r="EN354" s="186"/>
      <c r="EO354" s="186"/>
      <c r="EP354" s="186"/>
      <c r="EQ354" s="186"/>
      <c r="ER354" s="186"/>
      <c r="ES354" s="186"/>
      <c r="ET354" s="186"/>
      <c r="EU354" s="186"/>
      <c r="EV354" s="186"/>
      <c r="EW354" s="186"/>
      <c r="EX354" s="186"/>
      <c r="EY354" s="186"/>
      <c r="EZ354" s="186"/>
      <c r="FA354" s="186"/>
      <c r="FB354" s="186"/>
      <c r="FC354" s="186"/>
      <c r="FD354" s="186"/>
      <c r="FE354" s="186"/>
      <c r="FF354" s="186"/>
      <c r="FG354" s="186"/>
      <c r="FH354" s="186"/>
      <c r="FI354" s="186"/>
      <c r="FJ354" s="186"/>
      <c r="FK354" s="186"/>
      <c r="FL354" s="186"/>
      <c r="FM354" s="186"/>
      <c r="FN354" s="186"/>
      <c r="FO354" s="186"/>
      <c r="FP354" s="186"/>
      <c r="FQ354" s="186"/>
      <c r="FR354" s="186"/>
      <c r="FS354" s="186"/>
      <c r="FT354" s="186"/>
      <c r="FU354" s="186"/>
      <c r="FV354" s="186"/>
      <c r="FW354" s="186"/>
      <c r="FX354" s="186"/>
      <c r="FY354" s="186"/>
      <c r="FZ354" s="186"/>
      <c r="GA354" s="186"/>
      <c r="GB354" s="186"/>
      <c r="GC354" s="186"/>
      <c r="GD354" s="186"/>
      <c r="GE354" s="186"/>
      <c r="GF354" s="186"/>
      <c r="GG354" s="186"/>
      <c r="GH354" s="186"/>
      <c r="GI354" s="186"/>
      <c r="GJ354" s="186"/>
      <c r="GK354" s="186"/>
      <c r="GL354" s="186"/>
      <c r="GM354" s="186"/>
      <c r="GN354" s="186"/>
      <c r="GO354" s="186"/>
      <c r="GP354" s="186"/>
      <c r="GQ354" s="186"/>
      <c r="GR354" s="186"/>
      <c r="GS354" s="186"/>
      <c r="GT354" s="186"/>
      <c r="GU354" s="186"/>
      <c r="GV354" s="186"/>
      <c r="GW354" s="186"/>
      <c r="GX354" s="186"/>
      <c r="GY354" s="186"/>
      <c r="GZ354" s="186"/>
      <c r="HA354" s="186"/>
      <c r="HB354" s="186"/>
      <c r="HC354" s="186"/>
      <c r="HD354" s="186"/>
      <c r="HE354" s="186"/>
      <c r="HF354" s="186"/>
      <c r="HG354" s="186"/>
      <c r="HH354" s="186"/>
      <c r="HI354" s="186"/>
      <c r="HJ354" s="186"/>
      <c r="HK354" s="186"/>
      <c r="HL354" s="186"/>
      <c r="HM354" s="186"/>
      <c r="HN354" s="186"/>
      <c r="HO354" s="186"/>
      <c r="HP354" s="186"/>
      <c r="HQ354" s="186"/>
      <c r="HR354" s="186"/>
      <c r="HS354" s="186"/>
      <c r="HT354" s="186"/>
      <c r="HU354" s="186"/>
      <c r="HV354" s="186"/>
      <c r="HW354" s="186"/>
      <c r="HX354" s="186"/>
      <c r="HY354" s="186"/>
      <c r="HZ354" s="186"/>
      <c r="IA354" s="186"/>
    </row>
    <row r="355" spans="1:235" s="200" customFormat="1" ht="13.5" customHeight="1" x14ac:dyDescent="0.25">
      <c r="A355" s="189"/>
      <c r="B355" s="189"/>
      <c r="C355" s="257" t="s">
        <v>136</v>
      </c>
      <c r="D355" s="257"/>
      <c r="E355" s="257"/>
      <c r="F355" s="258">
        <f t="shared" ref="F355" si="93">F354</f>
        <v>0</v>
      </c>
      <c r="G355" s="259"/>
      <c r="H355" s="258">
        <f t="shared" ref="H355" si="94">H354</f>
        <v>0</v>
      </c>
      <c r="I355" s="259"/>
      <c r="J355" s="260">
        <f t="shared" ref="J355:J361" si="95">J354</f>
        <v>1922.43</v>
      </c>
      <c r="K355" s="261"/>
      <c r="L355" s="262" t="e">
        <f t="shared" si="92"/>
        <v>#DIV/0!</v>
      </c>
      <c r="M355" s="263"/>
      <c r="N355" s="190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  <c r="AA355" s="186"/>
      <c r="AB355" s="186"/>
      <c r="AC355" s="186"/>
      <c r="AD355" s="186"/>
      <c r="AE355" s="186"/>
      <c r="AF355" s="186"/>
      <c r="AG355" s="186"/>
      <c r="AH355" s="186"/>
      <c r="AI355" s="186"/>
      <c r="AJ355" s="186"/>
      <c r="AK355" s="186"/>
      <c r="AL355" s="186"/>
      <c r="AM355" s="186"/>
      <c r="AN355" s="186"/>
      <c r="AO355" s="186"/>
      <c r="AP355" s="186"/>
      <c r="AQ355" s="186"/>
      <c r="AR355" s="186"/>
      <c r="AS355" s="186"/>
      <c r="AT355" s="186"/>
      <c r="AU355" s="186"/>
      <c r="AV355" s="186"/>
      <c r="AW355" s="186"/>
      <c r="AX355" s="186"/>
      <c r="AY355" s="186"/>
      <c r="AZ355" s="186"/>
      <c r="BA355" s="186"/>
      <c r="BB355" s="186"/>
      <c r="BC355" s="186"/>
      <c r="BD355" s="186"/>
      <c r="BE355" s="186"/>
      <c r="BF355" s="186"/>
      <c r="BG355" s="186"/>
      <c r="BH355" s="186"/>
      <c r="BI355" s="186"/>
      <c r="BJ355" s="186"/>
      <c r="BK355" s="186"/>
      <c r="BL355" s="186"/>
      <c r="BM355" s="186"/>
      <c r="BN355" s="186"/>
      <c r="BO355" s="186"/>
      <c r="BP355" s="186"/>
      <c r="BQ355" s="186"/>
      <c r="BR355" s="186"/>
      <c r="BS355" s="186"/>
      <c r="BT355" s="186"/>
      <c r="BU355" s="186"/>
      <c r="BV355" s="186"/>
      <c r="BW355" s="186"/>
      <c r="BX355" s="186"/>
      <c r="BY355" s="186"/>
      <c r="BZ355" s="186"/>
      <c r="CA355" s="186"/>
      <c r="CB355" s="186"/>
      <c r="CC355" s="186"/>
      <c r="CD355" s="186"/>
      <c r="CE355" s="186"/>
      <c r="CF355" s="186"/>
      <c r="CG355" s="186"/>
      <c r="CH355" s="186"/>
      <c r="CI355" s="186"/>
      <c r="CJ355" s="186"/>
      <c r="CK355" s="186"/>
      <c r="CL355" s="186"/>
      <c r="CM355" s="186"/>
      <c r="CN355" s="186"/>
      <c r="CO355" s="186"/>
      <c r="CP355" s="186"/>
      <c r="CQ355" s="186"/>
      <c r="CR355" s="186"/>
      <c r="CS355" s="186"/>
      <c r="CT355" s="186"/>
      <c r="CU355" s="186"/>
      <c r="CV355" s="186"/>
      <c r="CW355" s="186"/>
      <c r="CX355" s="186"/>
      <c r="CY355" s="186"/>
      <c r="CZ355" s="186"/>
      <c r="DA355" s="186"/>
      <c r="DB355" s="186"/>
      <c r="DC355" s="186"/>
      <c r="DD355" s="186"/>
      <c r="DE355" s="186"/>
      <c r="DF355" s="186"/>
      <c r="DG355" s="186"/>
      <c r="DH355" s="186"/>
      <c r="DI355" s="186"/>
      <c r="DJ355" s="186"/>
      <c r="DK355" s="186"/>
      <c r="DL355" s="186"/>
      <c r="DM355" s="186"/>
      <c r="DN355" s="186"/>
      <c r="DO355" s="186"/>
      <c r="DP355" s="186"/>
      <c r="DQ355" s="186"/>
      <c r="DR355" s="186"/>
      <c r="DS355" s="186"/>
      <c r="DT355" s="186"/>
      <c r="DU355" s="186"/>
      <c r="DV355" s="186"/>
      <c r="DW355" s="186"/>
      <c r="DX355" s="186"/>
      <c r="DY355" s="186"/>
      <c r="DZ355" s="186"/>
      <c r="EA355" s="186"/>
      <c r="EB355" s="186"/>
      <c r="EC355" s="186"/>
      <c r="ED355" s="186"/>
      <c r="EE355" s="186"/>
      <c r="EF355" s="186"/>
      <c r="EG355" s="186"/>
      <c r="EH355" s="186"/>
      <c r="EI355" s="186"/>
      <c r="EJ355" s="186"/>
      <c r="EK355" s="186"/>
      <c r="EL355" s="186"/>
      <c r="EM355" s="186"/>
      <c r="EN355" s="186"/>
      <c r="EO355" s="186"/>
      <c r="EP355" s="186"/>
      <c r="EQ355" s="186"/>
      <c r="ER355" s="186"/>
      <c r="ES355" s="186"/>
      <c r="ET355" s="186"/>
      <c r="EU355" s="186"/>
      <c r="EV355" s="186"/>
      <c r="EW355" s="186"/>
      <c r="EX355" s="186"/>
      <c r="EY355" s="186"/>
      <c r="EZ355" s="186"/>
      <c r="FA355" s="186"/>
      <c r="FB355" s="186"/>
      <c r="FC355" s="186"/>
      <c r="FD355" s="186"/>
      <c r="FE355" s="186"/>
      <c r="FF355" s="186"/>
      <c r="FG355" s="186"/>
      <c r="FH355" s="186"/>
      <c r="FI355" s="186"/>
      <c r="FJ355" s="186"/>
      <c r="FK355" s="186"/>
      <c r="FL355" s="186"/>
      <c r="FM355" s="186"/>
      <c r="FN355" s="186"/>
      <c r="FO355" s="186"/>
      <c r="FP355" s="186"/>
      <c r="FQ355" s="186"/>
      <c r="FR355" s="186"/>
      <c r="FS355" s="186"/>
      <c r="FT355" s="186"/>
      <c r="FU355" s="186"/>
      <c r="FV355" s="186"/>
      <c r="FW355" s="186"/>
      <c r="FX355" s="186"/>
      <c r="FY355" s="186"/>
      <c r="FZ355" s="186"/>
      <c r="GA355" s="186"/>
      <c r="GB355" s="186"/>
      <c r="GC355" s="186"/>
      <c r="GD355" s="186"/>
      <c r="GE355" s="186"/>
      <c r="GF355" s="186"/>
      <c r="GG355" s="186"/>
      <c r="GH355" s="186"/>
      <c r="GI355" s="186"/>
      <c r="GJ355" s="186"/>
      <c r="GK355" s="186"/>
      <c r="GL355" s="186"/>
      <c r="GM355" s="186"/>
      <c r="GN355" s="186"/>
      <c r="GO355" s="186"/>
      <c r="GP355" s="186"/>
      <c r="GQ355" s="186"/>
      <c r="GR355" s="186"/>
      <c r="GS355" s="186"/>
      <c r="GT355" s="186"/>
      <c r="GU355" s="186"/>
      <c r="GV355" s="186"/>
      <c r="GW355" s="186"/>
      <c r="GX355" s="186"/>
      <c r="GY355" s="186"/>
      <c r="GZ355" s="186"/>
      <c r="HA355" s="186"/>
      <c r="HB355" s="186"/>
      <c r="HC355" s="186"/>
      <c r="HD355" s="186"/>
      <c r="HE355" s="186"/>
      <c r="HF355" s="186"/>
      <c r="HG355" s="186"/>
      <c r="HH355" s="186"/>
      <c r="HI355" s="186"/>
      <c r="HJ355" s="186"/>
      <c r="HK355" s="186"/>
      <c r="HL355" s="186"/>
      <c r="HM355" s="186"/>
      <c r="HN355" s="186"/>
      <c r="HO355" s="186"/>
      <c r="HP355" s="186"/>
      <c r="HQ355" s="186"/>
      <c r="HR355" s="186"/>
      <c r="HS355" s="186"/>
      <c r="HT355" s="186"/>
      <c r="HU355" s="186"/>
      <c r="HV355" s="186"/>
      <c r="HW355" s="186"/>
      <c r="HX355" s="186"/>
      <c r="HY355" s="186"/>
      <c r="HZ355" s="186"/>
      <c r="IA355" s="186"/>
    </row>
    <row r="356" spans="1:235" s="200" customFormat="1" ht="13.5" customHeight="1" x14ac:dyDescent="0.25">
      <c r="A356" s="189"/>
      <c r="B356" s="189"/>
      <c r="C356" s="257" t="s">
        <v>137</v>
      </c>
      <c r="D356" s="257"/>
      <c r="E356" s="257"/>
      <c r="F356" s="258">
        <f>F353</f>
        <v>0</v>
      </c>
      <c r="G356" s="259"/>
      <c r="H356" s="258">
        <f>H353</f>
        <v>0</v>
      </c>
      <c r="I356" s="259"/>
      <c r="J356" s="260">
        <f>J355</f>
        <v>1922.43</v>
      </c>
      <c r="K356" s="261"/>
      <c r="L356" s="262" t="e">
        <f t="shared" si="91"/>
        <v>#DIV/0!</v>
      </c>
      <c r="M356" s="263"/>
      <c r="N356" s="190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6"/>
      <c r="AT356" s="186"/>
      <c r="AU356" s="186"/>
      <c r="AV356" s="186"/>
      <c r="AW356" s="186"/>
      <c r="AX356" s="186"/>
      <c r="AY356" s="186"/>
      <c r="AZ356" s="186"/>
      <c r="BA356" s="186"/>
      <c r="BB356" s="186"/>
      <c r="BC356" s="186"/>
      <c r="BD356" s="186"/>
      <c r="BE356" s="186"/>
      <c r="BF356" s="186"/>
      <c r="BG356" s="186"/>
      <c r="BH356" s="186"/>
      <c r="BI356" s="186"/>
      <c r="BJ356" s="186"/>
      <c r="BK356" s="186"/>
      <c r="BL356" s="186"/>
      <c r="BM356" s="186"/>
      <c r="BN356" s="186"/>
      <c r="BO356" s="186"/>
      <c r="BP356" s="186"/>
      <c r="BQ356" s="186"/>
      <c r="BR356" s="186"/>
      <c r="BS356" s="186"/>
      <c r="BT356" s="186"/>
      <c r="BU356" s="186"/>
      <c r="BV356" s="186"/>
      <c r="BW356" s="186"/>
      <c r="BX356" s="186"/>
      <c r="BY356" s="186"/>
      <c r="BZ356" s="186"/>
      <c r="CA356" s="186"/>
      <c r="CB356" s="186"/>
      <c r="CC356" s="186"/>
      <c r="CD356" s="186"/>
      <c r="CE356" s="186"/>
      <c r="CF356" s="186"/>
      <c r="CG356" s="186"/>
      <c r="CH356" s="186"/>
      <c r="CI356" s="186"/>
      <c r="CJ356" s="186"/>
      <c r="CK356" s="186"/>
      <c r="CL356" s="186"/>
      <c r="CM356" s="186"/>
      <c r="CN356" s="186"/>
      <c r="CO356" s="186"/>
      <c r="CP356" s="186"/>
      <c r="CQ356" s="186"/>
      <c r="CR356" s="186"/>
      <c r="CS356" s="186"/>
      <c r="CT356" s="186"/>
      <c r="CU356" s="186"/>
      <c r="CV356" s="186"/>
      <c r="CW356" s="186"/>
      <c r="CX356" s="186"/>
      <c r="CY356" s="186"/>
      <c r="CZ356" s="186"/>
      <c r="DA356" s="186"/>
      <c r="DB356" s="186"/>
      <c r="DC356" s="186"/>
      <c r="DD356" s="186"/>
      <c r="DE356" s="186"/>
      <c r="DF356" s="186"/>
      <c r="DG356" s="186"/>
      <c r="DH356" s="186"/>
      <c r="DI356" s="186"/>
      <c r="DJ356" s="186"/>
      <c r="DK356" s="186"/>
      <c r="DL356" s="186"/>
      <c r="DM356" s="186"/>
      <c r="DN356" s="186"/>
      <c r="DO356" s="186"/>
      <c r="DP356" s="186"/>
      <c r="DQ356" s="186"/>
      <c r="DR356" s="186"/>
      <c r="DS356" s="186"/>
      <c r="DT356" s="186"/>
      <c r="DU356" s="186"/>
      <c r="DV356" s="186"/>
      <c r="DW356" s="186"/>
      <c r="DX356" s="186"/>
      <c r="DY356" s="186"/>
      <c r="DZ356" s="186"/>
      <c r="EA356" s="186"/>
      <c r="EB356" s="186"/>
      <c r="EC356" s="186"/>
      <c r="ED356" s="186"/>
      <c r="EE356" s="186"/>
      <c r="EF356" s="186"/>
      <c r="EG356" s="186"/>
      <c r="EH356" s="186"/>
      <c r="EI356" s="186"/>
      <c r="EJ356" s="186"/>
      <c r="EK356" s="186"/>
      <c r="EL356" s="186"/>
      <c r="EM356" s="186"/>
      <c r="EN356" s="186"/>
      <c r="EO356" s="186"/>
      <c r="EP356" s="186"/>
      <c r="EQ356" s="186"/>
      <c r="ER356" s="186"/>
      <c r="ES356" s="186"/>
      <c r="ET356" s="186"/>
      <c r="EU356" s="186"/>
      <c r="EV356" s="186"/>
      <c r="EW356" s="186"/>
      <c r="EX356" s="186"/>
      <c r="EY356" s="186"/>
      <c r="EZ356" s="186"/>
      <c r="FA356" s="186"/>
      <c r="FB356" s="186"/>
      <c r="FC356" s="186"/>
      <c r="FD356" s="186"/>
      <c r="FE356" s="186"/>
      <c r="FF356" s="186"/>
      <c r="FG356" s="186"/>
      <c r="FH356" s="186"/>
      <c r="FI356" s="186"/>
      <c r="FJ356" s="186"/>
      <c r="FK356" s="186"/>
      <c r="FL356" s="186"/>
      <c r="FM356" s="186"/>
      <c r="FN356" s="186"/>
      <c r="FO356" s="186"/>
      <c r="FP356" s="186"/>
      <c r="FQ356" s="186"/>
      <c r="FR356" s="186"/>
      <c r="FS356" s="186"/>
      <c r="FT356" s="186"/>
      <c r="FU356" s="186"/>
      <c r="FV356" s="186"/>
      <c r="FW356" s="186"/>
      <c r="FX356" s="186"/>
      <c r="FY356" s="186"/>
      <c r="FZ356" s="186"/>
      <c r="GA356" s="186"/>
      <c r="GB356" s="186"/>
      <c r="GC356" s="186"/>
      <c r="GD356" s="186"/>
      <c r="GE356" s="186"/>
      <c r="GF356" s="186"/>
      <c r="GG356" s="186"/>
      <c r="GH356" s="186"/>
      <c r="GI356" s="186"/>
      <c r="GJ356" s="186"/>
      <c r="GK356" s="186"/>
      <c r="GL356" s="186"/>
      <c r="GM356" s="186"/>
      <c r="GN356" s="186"/>
      <c r="GO356" s="186"/>
      <c r="GP356" s="186"/>
      <c r="GQ356" s="186"/>
      <c r="GR356" s="186"/>
      <c r="GS356" s="186"/>
      <c r="GT356" s="186"/>
      <c r="GU356" s="186"/>
      <c r="GV356" s="186"/>
      <c r="GW356" s="186"/>
      <c r="GX356" s="186"/>
      <c r="GY356" s="186"/>
      <c r="GZ356" s="186"/>
      <c r="HA356" s="186"/>
      <c r="HB356" s="186"/>
      <c r="HC356" s="186"/>
      <c r="HD356" s="186"/>
      <c r="HE356" s="186"/>
      <c r="HF356" s="186"/>
      <c r="HG356" s="186"/>
      <c r="HH356" s="186"/>
      <c r="HI356" s="186"/>
      <c r="HJ356" s="186"/>
      <c r="HK356" s="186"/>
      <c r="HL356" s="186"/>
      <c r="HM356" s="186"/>
      <c r="HN356" s="186"/>
      <c r="HO356" s="186"/>
      <c r="HP356" s="186"/>
      <c r="HQ356" s="186"/>
      <c r="HR356" s="186"/>
      <c r="HS356" s="186"/>
      <c r="HT356" s="186"/>
      <c r="HU356" s="186"/>
      <c r="HV356" s="186"/>
      <c r="HW356" s="186"/>
      <c r="HX356" s="186"/>
      <c r="HY356" s="186"/>
      <c r="HZ356" s="186"/>
      <c r="IA356" s="186"/>
    </row>
    <row r="357" spans="1:235" s="200" customFormat="1" ht="13.5" customHeight="1" x14ac:dyDescent="0.25">
      <c r="A357" s="188"/>
      <c r="B357" s="190"/>
      <c r="C357" s="279" t="s">
        <v>138</v>
      </c>
      <c r="D357" s="279"/>
      <c r="E357" s="279"/>
      <c r="F357" s="258">
        <f t="shared" ref="F357" si="96">F356</f>
        <v>0</v>
      </c>
      <c r="G357" s="259"/>
      <c r="H357" s="258">
        <f t="shared" ref="H357" si="97">H356</f>
        <v>0</v>
      </c>
      <c r="I357" s="259"/>
      <c r="J357" s="260">
        <f>J356</f>
        <v>1922.43</v>
      </c>
      <c r="K357" s="261"/>
      <c r="L357" s="262" t="e">
        <f t="shared" si="91"/>
        <v>#DIV/0!</v>
      </c>
      <c r="M357" s="263"/>
      <c r="N357" s="190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6"/>
      <c r="AT357" s="186"/>
      <c r="AU357" s="186"/>
      <c r="AV357" s="186"/>
      <c r="AW357" s="186"/>
      <c r="AX357" s="186"/>
      <c r="AY357" s="186"/>
      <c r="AZ357" s="186"/>
      <c r="BA357" s="186"/>
      <c r="BB357" s="186"/>
      <c r="BC357" s="186"/>
      <c r="BD357" s="186"/>
      <c r="BE357" s="186"/>
      <c r="BF357" s="186"/>
      <c r="BG357" s="186"/>
      <c r="BH357" s="186"/>
      <c r="BI357" s="186"/>
      <c r="BJ357" s="186"/>
      <c r="BK357" s="186"/>
      <c r="BL357" s="186"/>
      <c r="BM357" s="186"/>
      <c r="BN357" s="186"/>
      <c r="BO357" s="186"/>
      <c r="BP357" s="186"/>
      <c r="BQ357" s="186"/>
      <c r="BR357" s="186"/>
      <c r="BS357" s="186"/>
      <c r="BT357" s="186"/>
      <c r="BU357" s="186"/>
      <c r="BV357" s="186"/>
      <c r="BW357" s="186"/>
      <c r="BX357" s="186"/>
      <c r="BY357" s="186"/>
      <c r="BZ357" s="186"/>
      <c r="CA357" s="186"/>
      <c r="CB357" s="186"/>
      <c r="CC357" s="186"/>
      <c r="CD357" s="186"/>
      <c r="CE357" s="186"/>
      <c r="CF357" s="186"/>
      <c r="CG357" s="186"/>
      <c r="CH357" s="186"/>
      <c r="CI357" s="186"/>
      <c r="CJ357" s="186"/>
      <c r="CK357" s="186"/>
      <c r="CL357" s="186"/>
      <c r="CM357" s="186"/>
      <c r="CN357" s="186"/>
      <c r="CO357" s="186"/>
      <c r="CP357" s="186"/>
      <c r="CQ357" s="186"/>
      <c r="CR357" s="186"/>
      <c r="CS357" s="186"/>
      <c r="CT357" s="186"/>
      <c r="CU357" s="186"/>
      <c r="CV357" s="186"/>
      <c r="CW357" s="186"/>
      <c r="CX357" s="186"/>
      <c r="CY357" s="186"/>
      <c r="CZ357" s="186"/>
      <c r="DA357" s="186"/>
      <c r="DB357" s="186"/>
      <c r="DC357" s="186"/>
      <c r="DD357" s="186"/>
      <c r="DE357" s="186"/>
      <c r="DF357" s="186"/>
      <c r="DG357" s="186"/>
      <c r="DH357" s="186"/>
      <c r="DI357" s="186"/>
      <c r="DJ357" s="186"/>
      <c r="DK357" s="186"/>
      <c r="DL357" s="186"/>
      <c r="DM357" s="186"/>
      <c r="DN357" s="186"/>
      <c r="DO357" s="186"/>
      <c r="DP357" s="186"/>
      <c r="DQ357" s="186"/>
      <c r="DR357" s="186"/>
      <c r="DS357" s="186"/>
      <c r="DT357" s="186"/>
      <c r="DU357" s="186"/>
      <c r="DV357" s="186"/>
      <c r="DW357" s="186"/>
      <c r="DX357" s="186"/>
      <c r="DY357" s="186"/>
      <c r="DZ357" s="186"/>
      <c r="EA357" s="186"/>
      <c r="EB357" s="186"/>
      <c r="EC357" s="186"/>
      <c r="ED357" s="186"/>
      <c r="EE357" s="186"/>
      <c r="EF357" s="186"/>
      <c r="EG357" s="186"/>
      <c r="EH357" s="186"/>
      <c r="EI357" s="186"/>
      <c r="EJ357" s="186"/>
      <c r="EK357" s="186"/>
      <c r="EL357" s="186"/>
      <c r="EM357" s="186"/>
      <c r="EN357" s="186"/>
      <c r="EO357" s="186"/>
      <c r="EP357" s="186"/>
      <c r="EQ357" s="186"/>
      <c r="ER357" s="186"/>
      <c r="ES357" s="186"/>
      <c r="ET357" s="186"/>
      <c r="EU357" s="186"/>
      <c r="EV357" s="186"/>
      <c r="EW357" s="186"/>
      <c r="EX357" s="186"/>
      <c r="EY357" s="186"/>
      <c r="EZ357" s="186"/>
      <c r="FA357" s="186"/>
      <c r="FB357" s="186"/>
      <c r="FC357" s="186"/>
      <c r="FD357" s="186"/>
      <c r="FE357" s="186"/>
      <c r="FF357" s="186"/>
      <c r="FG357" s="186"/>
      <c r="FH357" s="186"/>
      <c r="FI357" s="186"/>
      <c r="FJ357" s="186"/>
      <c r="FK357" s="186"/>
      <c r="FL357" s="186"/>
      <c r="FM357" s="186"/>
      <c r="FN357" s="186"/>
      <c r="FO357" s="186"/>
      <c r="FP357" s="186"/>
      <c r="FQ357" s="186"/>
      <c r="FR357" s="186"/>
      <c r="FS357" s="186"/>
      <c r="FT357" s="186"/>
      <c r="FU357" s="186"/>
      <c r="FV357" s="186"/>
      <c r="FW357" s="186"/>
      <c r="FX357" s="186"/>
      <c r="FY357" s="186"/>
      <c r="FZ357" s="186"/>
      <c r="GA357" s="186"/>
      <c r="GB357" s="186"/>
      <c r="GC357" s="186"/>
      <c r="GD357" s="186"/>
      <c r="GE357" s="186"/>
      <c r="GF357" s="186"/>
      <c r="GG357" s="186"/>
      <c r="GH357" s="186"/>
      <c r="GI357" s="186"/>
      <c r="GJ357" s="186"/>
      <c r="GK357" s="186"/>
      <c r="GL357" s="186"/>
      <c r="GM357" s="186"/>
      <c r="GN357" s="186"/>
      <c r="GO357" s="186"/>
      <c r="GP357" s="186"/>
      <c r="GQ357" s="186"/>
      <c r="GR357" s="186"/>
      <c r="GS357" s="186"/>
      <c r="GT357" s="186"/>
      <c r="GU357" s="186"/>
      <c r="GV357" s="186"/>
      <c r="GW357" s="186"/>
      <c r="GX357" s="186"/>
      <c r="GY357" s="186"/>
      <c r="GZ357" s="186"/>
      <c r="HA357" s="186"/>
      <c r="HB357" s="186"/>
      <c r="HC357" s="186"/>
      <c r="HD357" s="186"/>
      <c r="HE357" s="186"/>
      <c r="HF357" s="186"/>
      <c r="HG357" s="186"/>
      <c r="HH357" s="186"/>
      <c r="HI357" s="186"/>
      <c r="HJ357" s="186"/>
      <c r="HK357" s="186"/>
      <c r="HL357" s="186"/>
      <c r="HM357" s="186"/>
      <c r="HN357" s="186"/>
      <c r="HO357" s="186"/>
      <c r="HP357" s="186"/>
      <c r="HQ357" s="186"/>
      <c r="HR357" s="186"/>
      <c r="HS357" s="186"/>
      <c r="HT357" s="186"/>
      <c r="HU357" s="186"/>
      <c r="HV357" s="186"/>
      <c r="HW357" s="186"/>
      <c r="HX357" s="186"/>
      <c r="HY357" s="186"/>
      <c r="HZ357" s="186"/>
      <c r="IA357" s="186"/>
    </row>
    <row r="358" spans="1:235" s="199" customFormat="1" ht="18" customHeight="1" x14ac:dyDescent="0.25">
      <c r="A358" s="181"/>
      <c r="B358" s="264" t="s">
        <v>367</v>
      </c>
      <c r="C358" s="265"/>
      <c r="D358" s="265"/>
      <c r="E358" s="265"/>
      <c r="F358" s="266">
        <f>F357</f>
        <v>0</v>
      </c>
      <c r="G358" s="266"/>
      <c r="H358" s="266">
        <f>H357</f>
        <v>0</v>
      </c>
      <c r="I358" s="266"/>
      <c r="J358" s="267">
        <f>J357</f>
        <v>1922.43</v>
      </c>
      <c r="K358" s="267"/>
      <c r="L358" s="268" t="e">
        <f t="shared" si="91"/>
        <v>#DIV/0!</v>
      </c>
      <c r="M358" s="268"/>
      <c r="N358" s="182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  <c r="AB358" s="180"/>
      <c r="AC358" s="180"/>
      <c r="AD358" s="180"/>
      <c r="AE358" s="180"/>
      <c r="AF358" s="180"/>
      <c r="AG358" s="180"/>
      <c r="AH358" s="180"/>
      <c r="AI358" s="180"/>
      <c r="AJ358" s="180"/>
      <c r="AK358" s="180"/>
      <c r="AL358" s="180"/>
      <c r="AM358" s="180"/>
      <c r="AN358" s="180"/>
      <c r="AO358" s="180"/>
      <c r="AP358" s="180"/>
      <c r="AQ358" s="180"/>
      <c r="AR358" s="180"/>
      <c r="AS358" s="180"/>
      <c r="AT358" s="180"/>
      <c r="AU358" s="180"/>
      <c r="AV358" s="180"/>
      <c r="AW358" s="180"/>
      <c r="AX358" s="180"/>
      <c r="AY358" s="180"/>
      <c r="AZ358" s="180"/>
      <c r="BA358" s="180"/>
      <c r="BB358" s="180"/>
      <c r="BC358" s="180"/>
      <c r="BD358" s="180"/>
      <c r="BE358" s="180"/>
      <c r="BF358" s="180"/>
      <c r="BG358" s="180"/>
      <c r="BH358" s="180"/>
      <c r="BI358" s="180"/>
      <c r="BJ358" s="180"/>
      <c r="BK358" s="180"/>
      <c r="BL358" s="180"/>
      <c r="BM358" s="180"/>
      <c r="BN358" s="180"/>
      <c r="BO358" s="180"/>
      <c r="BP358" s="180"/>
      <c r="BQ358" s="180"/>
      <c r="BR358" s="180"/>
      <c r="BS358" s="180"/>
      <c r="BT358" s="180"/>
      <c r="BU358" s="180"/>
      <c r="BV358" s="180"/>
      <c r="BW358" s="180"/>
      <c r="BX358" s="180"/>
      <c r="BY358" s="180"/>
      <c r="BZ358" s="180"/>
      <c r="CA358" s="180"/>
      <c r="CB358" s="180"/>
      <c r="CC358" s="180"/>
      <c r="CD358" s="180"/>
      <c r="CE358" s="180"/>
      <c r="CF358" s="180"/>
      <c r="CG358" s="180"/>
      <c r="CH358" s="180"/>
      <c r="CI358" s="180"/>
      <c r="CJ358" s="180"/>
      <c r="CK358" s="180"/>
      <c r="CL358" s="180"/>
      <c r="CM358" s="180"/>
      <c r="CN358" s="180"/>
      <c r="CO358" s="180"/>
      <c r="CP358" s="180"/>
      <c r="CQ358" s="180"/>
      <c r="CR358" s="180"/>
      <c r="CS358" s="180"/>
      <c r="CT358" s="180"/>
      <c r="CU358" s="180"/>
      <c r="CV358" s="180"/>
      <c r="CW358" s="180"/>
      <c r="CX358" s="180"/>
      <c r="CY358" s="180"/>
      <c r="CZ358" s="180"/>
      <c r="DA358" s="180"/>
      <c r="DB358" s="180"/>
      <c r="DC358" s="180"/>
      <c r="DD358" s="180"/>
      <c r="DE358" s="180"/>
      <c r="DF358" s="180"/>
      <c r="DG358" s="180"/>
      <c r="DH358" s="180"/>
      <c r="DI358" s="180"/>
      <c r="DJ358" s="180"/>
      <c r="DK358" s="180"/>
      <c r="DL358" s="180"/>
      <c r="DM358" s="180"/>
      <c r="DN358" s="180"/>
      <c r="DO358" s="180"/>
      <c r="DP358" s="180"/>
      <c r="DQ358" s="180"/>
      <c r="DR358" s="180"/>
      <c r="DS358" s="180"/>
      <c r="DT358" s="180"/>
      <c r="DU358" s="180"/>
      <c r="DV358" s="180"/>
      <c r="DW358" s="180"/>
      <c r="DX358" s="180"/>
      <c r="DY358" s="180"/>
      <c r="DZ358" s="180"/>
      <c r="EA358" s="180"/>
      <c r="EB358" s="180"/>
      <c r="EC358" s="180"/>
      <c r="ED358" s="180"/>
      <c r="EE358" s="180"/>
      <c r="EF358" s="180"/>
      <c r="EG358" s="180"/>
      <c r="EH358" s="180"/>
      <c r="EI358" s="180"/>
      <c r="EJ358" s="180"/>
      <c r="EK358" s="180"/>
      <c r="EL358" s="180"/>
      <c r="EM358" s="180"/>
      <c r="EN358" s="180"/>
      <c r="EO358" s="180"/>
      <c r="EP358" s="180"/>
      <c r="EQ358" s="180"/>
      <c r="ER358" s="180"/>
      <c r="ES358" s="180"/>
      <c r="ET358" s="180"/>
      <c r="EU358" s="180"/>
      <c r="EV358" s="180"/>
      <c r="EW358" s="180"/>
      <c r="EX358" s="180"/>
      <c r="EY358" s="180"/>
      <c r="EZ358" s="180"/>
      <c r="FA358" s="180"/>
      <c r="FB358" s="180"/>
      <c r="FC358" s="180"/>
      <c r="FD358" s="180"/>
      <c r="FE358" s="180"/>
      <c r="FF358" s="180"/>
      <c r="FG358" s="180"/>
      <c r="FH358" s="180"/>
      <c r="FI358" s="180"/>
      <c r="FJ358" s="180"/>
      <c r="FK358" s="180"/>
      <c r="FL358" s="180"/>
      <c r="FM358" s="180"/>
      <c r="FN358" s="180"/>
      <c r="FO358" s="180"/>
      <c r="FP358" s="180"/>
      <c r="FQ358" s="180"/>
      <c r="FR358" s="180"/>
      <c r="FS358" s="180"/>
      <c r="FT358" s="180"/>
      <c r="FU358" s="180"/>
      <c r="FV358" s="180"/>
      <c r="FW358" s="180"/>
      <c r="FX358" s="180"/>
      <c r="FY358" s="180"/>
      <c r="FZ358" s="180"/>
      <c r="GA358" s="180"/>
      <c r="GB358" s="180"/>
      <c r="GC358" s="180"/>
      <c r="GD358" s="180"/>
      <c r="GE358" s="180"/>
      <c r="GF358" s="180"/>
      <c r="GG358" s="180"/>
      <c r="GH358" s="180"/>
      <c r="GI358" s="180"/>
      <c r="GJ358" s="180"/>
      <c r="GK358" s="180"/>
      <c r="GL358" s="180"/>
      <c r="GM358" s="180"/>
      <c r="GN358" s="180"/>
      <c r="GO358" s="180"/>
      <c r="GP358" s="180"/>
      <c r="GQ358" s="180"/>
      <c r="GR358" s="180"/>
      <c r="GS358" s="180"/>
      <c r="GT358" s="180"/>
      <c r="GU358" s="180"/>
      <c r="GV358" s="180"/>
      <c r="GW358" s="180"/>
      <c r="GX358" s="180"/>
      <c r="GY358" s="180"/>
      <c r="GZ358" s="180"/>
      <c r="HA358" s="180"/>
      <c r="HB358" s="180"/>
      <c r="HC358" s="180"/>
      <c r="HD358" s="180"/>
      <c r="HE358" s="180"/>
      <c r="HF358" s="180"/>
      <c r="HG358" s="180"/>
      <c r="HH358" s="180"/>
      <c r="HI358" s="180"/>
      <c r="HJ358" s="180"/>
      <c r="HK358" s="180"/>
      <c r="HL358" s="180"/>
      <c r="HM358" s="180"/>
      <c r="HN358" s="180"/>
      <c r="HO358" s="180"/>
      <c r="HP358" s="180"/>
      <c r="HQ358" s="180"/>
      <c r="HR358" s="180"/>
      <c r="HS358" s="180"/>
      <c r="HT358" s="180"/>
      <c r="HU358" s="180"/>
      <c r="HV358" s="180"/>
      <c r="HW358" s="180"/>
      <c r="HX358" s="180"/>
      <c r="HY358" s="180"/>
      <c r="HZ358" s="180"/>
      <c r="IA358" s="180"/>
    </row>
    <row r="359" spans="1:235" s="199" customFormat="1" ht="18" customHeight="1" x14ac:dyDescent="0.25">
      <c r="A359" s="181"/>
      <c r="B359" s="269" t="s">
        <v>162</v>
      </c>
      <c r="C359" s="270"/>
      <c r="D359" s="270"/>
      <c r="E359" s="270"/>
      <c r="F359" s="271">
        <f t="shared" ref="F359" si="98">F358</f>
        <v>0</v>
      </c>
      <c r="G359" s="271"/>
      <c r="H359" s="271">
        <f t="shared" ref="H359" si="99">H358</f>
        <v>0</v>
      </c>
      <c r="I359" s="271"/>
      <c r="J359" s="272">
        <f t="shared" si="95"/>
        <v>1922.43</v>
      </c>
      <c r="K359" s="272"/>
      <c r="L359" s="273" t="e">
        <f t="shared" si="91"/>
        <v>#DIV/0!</v>
      </c>
      <c r="M359" s="273"/>
      <c r="N359" s="182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  <c r="AE359" s="180"/>
      <c r="AF359" s="180"/>
      <c r="AG359" s="180"/>
      <c r="AH359" s="180"/>
      <c r="AI359" s="180"/>
      <c r="AJ359" s="180"/>
      <c r="AK359" s="180"/>
      <c r="AL359" s="180"/>
      <c r="AM359" s="180"/>
      <c r="AN359" s="180"/>
      <c r="AO359" s="180"/>
      <c r="AP359" s="180"/>
      <c r="AQ359" s="180"/>
      <c r="AR359" s="180"/>
      <c r="AS359" s="180"/>
      <c r="AT359" s="180"/>
      <c r="AU359" s="180"/>
      <c r="AV359" s="180"/>
      <c r="AW359" s="180"/>
      <c r="AX359" s="180"/>
      <c r="AY359" s="180"/>
      <c r="AZ359" s="180"/>
      <c r="BA359" s="180"/>
      <c r="BB359" s="180"/>
      <c r="BC359" s="180"/>
      <c r="BD359" s="180"/>
      <c r="BE359" s="180"/>
      <c r="BF359" s="180"/>
      <c r="BG359" s="180"/>
      <c r="BH359" s="180"/>
      <c r="BI359" s="180"/>
      <c r="BJ359" s="180"/>
      <c r="BK359" s="180"/>
      <c r="BL359" s="180"/>
      <c r="BM359" s="180"/>
      <c r="BN359" s="180"/>
      <c r="BO359" s="180"/>
      <c r="BP359" s="180"/>
      <c r="BQ359" s="180"/>
      <c r="BR359" s="180"/>
      <c r="BS359" s="180"/>
      <c r="BT359" s="180"/>
      <c r="BU359" s="180"/>
      <c r="BV359" s="180"/>
      <c r="BW359" s="180"/>
      <c r="BX359" s="180"/>
      <c r="BY359" s="180"/>
      <c r="BZ359" s="180"/>
      <c r="CA359" s="180"/>
      <c r="CB359" s="180"/>
      <c r="CC359" s="180"/>
      <c r="CD359" s="180"/>
      <c r="CE359" s="180"/>
      <c r="CF359" s="180"/>
      <c r="CG359" s="180"/>
      <c r="CH359" s="180"/>
      <c r="CI359" s="180"/>
      <c r="CJ359" s="180"/>
      <c r="CK359" s="180"/>
      <c r="CL359" s="180"/>
      <c r="CM359" s="180"/>
      <c r="CN359" s="180"/>
      <c r="CO359" s="180"/>
      <c r="CP359" s="180"/>
      <c r="CQ359" s="180"/>
      <c r="CR359" s="180"/>
      <c r="CS359" s="180"/>
      <c r="CT359" s="180"/>
      <c r="CU359" s="180"/>
      <c r="CV359" s="180"/>
      <c r="CW359" s="180"/>
      <c r="CX359" s="180"/>
      <c r="CY359" s="180"/>
      <c r="CZ359" s="180"/>
      <c r="DA359" s="180"/>
      <c r="DB359" s="180"/>
      <c r="DC359" s="180"/>
      <c r="DD359" s="180"/>
      <c r="DE359" s="180"/>
      <c r="DF359" s="180"/>
      <c r="DG359" s="180"/>
      <c r="DH359" s="180"/>
      <c r="DI359" s="180"/>
      <c r="DJ359" s="180"/>
      <c r="DK359" s="180"/>
      <c r="DL359" s="180"/>
      <c r="DM359" s="180"/>
      <c r="DN359" s="180"/>
      <c r="DO359" s="180"/>
      <c r="DP359" s="180"/>
      <c r="DQ359" s="180"/>
      <c r="DR359" s="180"/>
      <c r="DS359" s="180"/>
      <c r="DT359" s="180"/>
      <c r="DU359" s="180"/>
      <c r="DV359" s="180"/>
      <c r="DW359" s="180"/>
      <c r="DX359" s="180"/>
      <c r="DY359" s="180"/>
      <c r="DZ359" s="180"/>
      <c r="EA359" s="180"/>
      <c r="EB359" s="180"/>
      <c r="EC359" s="180"/>
      <c r="ED359" s="180"/>
      <c r="EE359" s="180"/>
      <c r="EF359" s="180"/>
      <c r="EG359" s="180"/>
      <c r="EH359" s="180"/>
      <c r="EI359" s="180"/>
      <c r="EJ359" s="180"/>
      <c r="EK359" s="180"/>
      <c r="EL359" s="180"/>
      <c r="EM359" s="180"/>
      <c r="EN359" s="180"/>
      <c r="EO359" s="180"/>
      <c r="EP359" s="180"/>
      <c r="EQ359" s="180"/>
      <c r="ER359" s="180"/>
      <c r="ES359" s="180"/>
      <c r="ET359" s="180"/>
      <c r="EU359" s="180"/>
      <c r="EV359" s="180"/>
      <c r="EW359" s="180"/>
      <c r="EX359" s="180"/>
      <c r="EY359" s="180"/>
      <c r="EZ359" s="180"/>
      <c r="FA359" s="180"/>
      <c r="FB359" s="180"/>
      <c r="FC359" s="180"/>
      <c r="FD359" s="180"/>
      <c r="FE359" s="180"/>
      <c r="FF359" s="180"/>
      <c r="FG359" s="180"/>
      <c r="FH359" s="180"/>
      <c r="FI359" s="180"/>
      <c r="FJ359" s="180"/>
      <c r="FK359" s="180"/>
      <c r="FL359" s="180"/>
      <c r="FM359" s="180"/>
      <c r="FN359" s="180"/>
      <c r="FO359" s="180"/>
      <c r="FP359" s="180"/>
      <c r="FQ359" s="180"/>
      <c r="FR359" s="180"/>
      <c r="FS359" s="180"/>
      <c r="FT359" s="180"/>
      <c r="FU359" s="180"/>
      <c r="FV359" s="180"/>
      <c r="FW359" s="180"/>
      <c r="FX359" s="180"/>
      <c r="FY359" s="180"/>
      <c r="FZ359" s="180"/>
      <c r="GA359" s="180"/>
      <c r="GB359" s="180"/>
      <c r="GC359" s="180"/>
      <c r="GD359" s="180"/>
      <c r="GE359" s="180"/>
      <c r="GF359" s="180"/>
      <c r="GG359" s="180"/>
      <c r="GH359" s="180"/>
      <c r="GI359" s="180"/>
      <c r="GJ359" s="180"/>
      <c r="GK359" s="180"/>
      <c r="GL359" s="180"/>
      <c r="GM359" s="180"/>
      <c r="GN359" s="180"/>
      <c r="GO359" s="180"/>
      <c r="GP359" s="180"/>
      <c r="GQ359" s="180"/>
      <c r="GR359" s="180"/>
      <c r="GS359" s="180"/>
      <c r="GT359" s="180"/>
      <c r="GU359" s="180"/>
      <c r="GV359" s="180"/>
      <c r="GW359" s="180"/>
      <c r="GX359" s="180"/>
      <c r="GY359" s="180"/>
      <c r="GZ359" s="180"/>
      <c r="HA359" s="180"/>
      <c r="HB359" s="180"/>
      <c r="HC359" s="180"/>
      <c r="HD359" s="180"/>
      <c r="HE359" s="180"/>
      <c r="HF359" s="180"/>
      <c r="HG359" s="180"/>
      <c r="HH359" s="180"/>
      <c r="HI359" s="180"/>
      <c r="HJ359" s="180"/>
      <c r="HK359" s="180"/>
      <c r="HL359" s="180"/>
      <c r="HM359" s="180"/>
      <c r="HN359" s="180"/>
      <c r="HO359" s="180"/>
      <c r="HP359" s="180"/>
      <c r="HQ359" s="180"/>
      <c r="HR359" s="180"/>
      <c r="HS359" s="180"/>
      <c r="HT359" s="180"/>
      <c r="HU359" s="180"/>
      <c r="HV359" s="180"/>
      <c r="HW359" s="180"/>
      <c r="HX359" s="180"/>
      <c r="HY359" s="180"/>
      <c r="HZ359" s="180"/>
      <c r="IA359" s="180"/>
    </row>
    <row r="360" spans="1:235" s="199" customFormat="1" ht="18" customHeight="1" x14ac:dyDescent="0.25">
      <c r="A360" s="181"/>
      <c r="B360" s="274" t="s">
        <v>374</v>
      </c>
      <c r="C360" s="275"/>
      <c r="D360" s="275"/>
      <c r="E360" s="275"/>
      <c r="F360" s="276">
        <f t="shared" ref="F360" si="100">F359</f>
        <v>0</v>
      </c>
      <c r="G360" s="276"/>
      <c r="H360" s="276">
        <f t="shared" ref="H360" si="101">H359</f>
        <v>0</v>
      </c>
      <c r="I360" s="276"/>
      <c r="J360" s="277">
        <f t="shared" si="95"/>
        <v>1922.43</v>
      </c>
      <c r="K360" s="277"/>
      <c r="L360" s="278" t="e">
        <f t="shared" si="91"/>
        <v>#DIV/0!</v>
      </c>
      <c r="M360" s="278"/>
      <c r="N360" s="182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  <c r="AE360" s="180"/>
      <c r="AF360" s="180"/>
      <c r="AG360" s="180"/>
      <c r="AH360" s="180"/>
      <c r="AI360" s="180"/>
      <c r="AJ360" s="180"/>
      <c r="AK360" s="180"/>
      <c r="AL360" s="180"/>
      <c r="AM360" s="180"/>
      <c r="AN360" s="180"/>
      <c r="AO360" s="180"/>
      <c r="AP360" s="180"/>
      <c r="AQ360" s="180"/>
      <c r="AR360" s="180"/>
      <c r="AS360" s="180"/>
      <c r="AT360" s="180"/>
      <c r="AU360" s="180"/>
      <c r="AV360" s="180"/>
      <c r="AW360" s="180"/>
      <c r="AX360" s="180"/>
      <c r="AY360" s="180"/>
      <c r="AZ360" s="180"/>
      <c r="BA360" s="180"/>
      <c r="BB360" s="180"/>
      <c r="BC360" s="180"/>
      <c r="BD360" s="180"/>
      <c r="BE360" s="180"/>
      <c r="BF360" s="180"/>
      <c r="BG360" s="180"/>
      <c r="BH360" s="180"/>
      <c r="BI360" s="180"/>
      <c r="BJ360" s="180"/>
      <c r="BK360" s="180"/>
      <c r="BL360" s="180"/>
      <c r="BM360" s="180"/>
      <c r="BN360" s="180"/>
      <c r="BO360" s="180"/>
      <c r="BP360" s="180"/>
      <c r="BQ360" s="180"/>
      <c r="BR360" s="180"/>
      <c r="BS360" s="180"/>
      <c r="BT360" s="180"/>
      <c r="BU360" s="180"/>
      <c r="BV360" s="180"/>
      <c r="BW360" s="180"/>
      <c r="BX360" s="180"/>
      <c r="BY360" s="180"/>
      <c r="BZ360" s="180"/>
      <c r="CA360" s="180"/>
      <c r="CB360" s="180"/>
      <c r="CC360" s="180"/>
      <c r="CD360" s="180"/>
      <c r="CE360" s="180"/>
      <c r="CF360" s="180"/>
      <c r="CG360" s="180"/>
      <c r="CH360" s="180"/>
      <c r="CI360" s="180"/>
      <c r="CJ360" s="180"/>
      <c r="CK360" s="180"/>
      <c r="CL360" s="180"/>
      <c r="CM360" s="180"/>
      <c r="CN360" s="180"/>
      <c r="CO360" s="180"/>
      <c r="CP360" s="180"/>
      <c r="CQ360" s="180"/>
      <c r="CR360" s="180"/>
      <c r="CS360" s="180"/>
      <c r="CT360" s="180"/>
      <c r="CU360" s="180"/>
      <c r="CV360" s="180"/>
      <c r="CW360" s="180"/>
      <c r="CX360" s="180"/>
      <c r="CY360" s="180"/>
      <c r="CZ360" s="180"/>
      <c r="DA360" s="180"/>
      <c r="DB360" s="180"/>
      <c r="DC360" s="180"/>
      <c r="DD360" s="180"/>
      <c r="DE360" s="180"/>
      <c r="DF360" s="180"/>
      <c r="DG360" s="180"/>
      <c r="DH360" s="180"/>
      <c r="DI360" s="180"/>
      <c r="DJ360" s="180"/>
      <c r="DK360" s="180"/>
      <c r="DL360" s="180"/>
      <c r="DM360" s="180"/>
      <c r="DN360" s="180"/>
      <c r="DO360" s="180"/>
      <c r="DP360" s="180"/>
      <c r="DQ360" s="180"/>
      <c r="DR360" s="180"/>
      <c r="DS360" s="180"/>
      <c r="DT360" s="180"/>
      <c r="DU360" s="180"/>
      <c r="DV360" s="180"/>
      <c r="DW360" s="180"/>
      <c r="DX360" s="180"/>
      <c r="DY360" s="180"/>
      <c r="DZ360" s="180"/>
      <c r="EA360" s="180"/>
      <c r="EB360" s="180"/>
      <c r="EC360" s="180"/>
      <c r="ED360" s="180"/>
      <c r="EE360" s="180"/>
      <c r="EF360" s="180"/>
      <c r="EG360" s="180"/>
      <c r="EH360" s="180"/>
      <c r="EI360" s="180"/>
      <c r="EJ360" s="180"/>
      <c r="EK360" s="180"/>
      <c r="EL360" s="180"/>
      <c r="EM360" s="180"/>
      <c r="EN360" s="180"/>
      <c r="EO360" s="180"/>
      <c r="EP360" s="180"/>
      <c r="EQ360" s="180"/>
      <c r="ER360" s="180"/>
      <c r="ES360" s="180"/>
      <c r="ET360" s="180"/>
      <c r="EU360" s="180"/>
      <c r="EV360" s="180"/>
      <c r="EW360" s="180"/>
      <c r="EX360" s="180"/>
      <c r="EY360" s="180"/>
      <c r="EZ360" s="180"/>
      <c r="FA360" s="180"/>
      <c r="FB360" s="180"/>
      <c r="FC360" s="180"/>
      <c r="FD360" s="180"/>
      <c r="FE360" s="180"/>
      <c r="FF360" s="180"/>
      <c r="FG360" s="180"/>
      <c r="FH360" s="180"/>
      <c r="FI360" s="180"/>
      <c r="FJ360" s="180"/>
      <c r="FK360" s="180"/>
      <c r="FL360" s="180"/>
      <c r="FM360" s="180"/>
      <c r="FN360" s="180"/>
      <c r="FO360" s="180"/>
      <c r="FP360" s="180"/>
      <c r="FQ360" s="180"/>
      <c r="FR360" s="180"/>
      <c r="FS360" s="180"/>
      <c r="FT360" s="180"/>
      <c r="FU360" s="180"/>
      <c r="FV360" s="180"/>
      <c r="FW360" s="180"/>
      <c r="FX360" s="180"/>
      <c r="FY360" s="180"/>
      <c r="FZ360" s="180"/>
      <c r="GA360" s="180"/>
      <c r="GB360" s="180"/>
      <c r="GC360" s="180"/>
      <c r="GD360" s="180"/>
      <c r="GE360" s="180"/>
      <c r="GF360" s="180"/>
      <c r="GG360" s="180"/>
      <c r="GH360" s="180"/>
      <c r="GI360" s="180"/>
      <c r="GJ360" s="180"/>
      <c r="GK360" s="180"/>
      <c r="GL360" s="180"/>
      <c r="GM360" s="180"/>
      <c r="GN360" s="180"/>
      <c r="GO360" s="180"/>
      <c r="GP360" s="180"/>
      <c r="GQ360" s="180"/>
      <c r="GR360" s="180"/>
      <c r="GS360" s="180"/>
      <c r="GT360" s="180"/>
      <c r="GU360" s="180"/>
      <c r="GV360" s="180"/>
      <c r="GW360" s="180"/>
      <c r="GX360" s="180"/>
      <c r="GY360" s="180"/>
      <c r="GZ360" s="180"/>
      <c r="HA360" s="180"/>
      <c r="HB360" s="180"/>
      <c r="HC360" s="180"/>
      <c r="HD360" s="180"/>
      <c r="HE360" s="180"/>
      <c r="HF360" s="180"/>
      <c r="HG360" s="180"/>
      <c r="HH360" s="180"/>
      <c r="HI360" s="180"/>
      <c r="HJ360" s="180"/>
      <c r="HK360" s="180"/>
      <c r="HL360" s="180"/>
      <c r="HM360" s="180"/>
      <c r="HN360" s="180"/>
      <c r="HO360" s="180"/>
      <c r="HP360" s="180"/>
      <c r="HQ360" s="180"/>
      <c r="HR360" s="180"/>
      <c r="HS360" s="180"/>
      <c r="HT360" s="180"/>
      <c r="HU360" s="180"/>
      <c r="HV360" s="180"/>
      <c r="HW360" s="180"/>
      <c r="HX360" s="180"/>
      <c r="HY360" s="180"/>
      <c r="HZ360" s="180"/>
      <c r="IA360" s="180"/>
    </row>
    <row r="361" spans="1:235" s="199" customFormat="1" ht="18" customHeight="1" x14ac:dyDescent="0.25">
      <c r="A361" s="181"/>
      <c r="B361" s="243" t="s">
        <v>375</v>
      </c>
      <c r="C361" s="244"/>
      <c r="D361" s="244"/>
      <c r="E361" s="244"/>
      <c r="F361" s="245">
        <f t="shared" ref="F361" si="102">F360</f>
        <v>0</v>
      </c>
      <c r="G361" s="245"/>
      <c r="H361" s="245">
        <f t="shared" ref="H361" si="103">H360</f>
        <v>0</v>
      </c>
      <c r="I361" s="245"/>
      <c r="J361" s="246">
        <f t="shared" si="95"/>
        <v>1922.43</v>
      </c>
      <c r="K361" s="246"/>
      <c r="L361" s="247" t="e">
        <f t="shared" si="91"/>
        <v>#DIV/0!</v>
      </c>
      <c r="M361" s="247"/>
      <c r="N361" s="182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  <c r="AB361" s="180"/>
      <c r="AC361" s="180"/>
      <c r="AD361" s="180"/>
      <c r="AE361" s="180"/>
      <c r="AF361" s="180"/>
      <c r="AG361" s="180"/>
      <c r="AH361" s="180"/>
      <c r="AI361" s="180"/>
      <c r="AJ361" s="180"/>
      <c r="AK361" s="180"/>
      <c r="AL361" s="180"/>
      <c r="AM361" s="180"/>
      <c r="AN361" s="180"/>
      <c r="AO361" s="180"/>
      <c r="AP361" s="180"/>
      <c r="AQ361" s="180"/>
      <c r="AR361" s="180"/>
      <c r="AS361" s="180"/>
      <c r="AT361" s="180"/>
      <c r="AU361" s="180"/>
      <c r="AV361" s="180"/>
      <c r="AW361" s="180"/>
      <c r="AX361" s="180"/>
      <c r="AY361" s="180"/>
      <c r="AZ361" s="180"/>
      <c r="BA361" s="180"/>
      <c r="BB361" s="180"/>
      <c r="BC361" s="180"/>
      <c r="BD361" s="180"/>
      <c r="BE361" s="180"/>
      <c r="BF361" s="180"/>
      <c r="BG361" s="180"/>
      <c r="BH361" s="180"/>
      <c r="BI361" s="180"/>
      <c r="BJ361" s="180"/>
      <c r="BK361" s="180"/>
      <c r="BL361" s="180"/>
      <c r="BM361" s="180"/>
      <c r="BN361" s="180"/>
      <c r="BO361" s="180"/>
      <c r="BP361" s="180"/>
      <c r="BQ361" s="180"/>
      <c r="BR361" s="180"/>
      <c r="BS361" s="180"/>
      <c r="BT361" s="180"/>
      <c r="BU361" s="180"/>
      <c r="BV361" s="180"/>
      <c r="BW361" s="180"/>
      <c r="BX361" s="180"/>
      <c r="BY361" s="180"/>
      <c r="BZ361" s="180"/>
      <c r="CA361" s="180"/>
      <c r="CB361" s="180"/>
      <c r="CC361" s="180"/>
      <c r="CD361" s="180"/>
      <c r="CE361" s="180"/>
      <c r="CF361" s="180"/>
      <c r="CG361" s="180"/>
      <c r="CH361" s="180"/>
      <c r="CI361" s="180"/>
      <c r="CJ361" s="180"/>
      <c r="CK361" s="180"/>
      <c r="CL361" s="180"/>
      <c r="CM361" s="180"/>
      <c r="CN361" s="180"/>
      <c r="CO361" s="180"/>
      <c r="CP361" s="180"/>
      <c r="CQ361" s="180"/>
      <c r="CR361" s="180"/>
      <c r="CS361" s="180"/>
      <c r="CT361" s="180"/>
      <c r="CU361" s="180"/>
      <c r="CV361" s="180"/>
      <c r="CW361" s="180"/>
      <c r="CX361" s="180"/>
      <c r="CY361" s="180"/>
      <c r="CZ361" s="180"/>
      <c r="DA361" s="180"/>
      <c r="DB361" s="180"/>
      <c r="DC361" s="180"/>
      <c r="DD361" s="180"/>
      <c r="DE361" s="180"/>
      <c r="DF361" s="180"/>
      <c r="DG361" s="180"/>
      <c r="DH361" s="180"/>
      <c r="DI361" s="180"/>
      <c r="DJ361" s="180"/>
      <c r="DK361" s="180"/>
      <c r="DL361" s="180"/>
      <c r="DM361" s="180"/>
      <c r="DN361" s="180"/>
      <c r="DO361" s="180"/>
      <c r="DP361" s="180"/>
      <c r="DQ361" s="180"/>
      <c r="DR361" s="180"/>
      <c r="DS361" s="180"/>
      <c r="DT361" s="180"/>
      <c r="DU361" s="180"/>
      <c r="DV361" s="180"/>
      <c r="DW361" s="180"/>
      <c r="DX361" s="180"/>
      <c r="DY361" s="180"/>
      <c r="DZ361" s="180"/>
      <c r="EA361" s="180"/>
      <c r="EB361" s="180"/>
      <c r="EC361" s="180"/>
      <c r="ED361" s="180"/>
      <c r="EE361" s="180"/>
      <c r="EF361" s="180"/>
      <c r="EG361" s="180"/>
      <c r="EH361" s="180"/>
      <c r="EI361" s="180"/>
      <c r="EJ361" s="180"/>
      <c r="EK361" s="180"/>
      <c r="EL361" s="180"/>
      <c r="EM361" s="180"/>
      <c r="EN361" s="180"/>
      <c r="EO361" s="180"/>
      <c r="EP361" s="180"/>
      <c r="EQ361" s="180"/>
      <c r="ER361" s="180"/>
      <c r="ES361" s="180"/>
      <c r="ET361" s="180"/>
      <c r="EU361" s="180"/>
      <c r="EV361" s="180"/>
      <c r="EW361" s="180"/>
      <c r="EX361" s="180"/>
      <c r="EY361" s="180"/>
      <c r="EZ361" s="180"/>
      <c r="FA361" s="180"/>
      <c r="FB361" s="180"/>
      <c r="FC361" s="180"/>
      <c r="FD361" s="180"/>
      <c r="FE361" s="180"/>
      <c r="FF361" s="180"/>
      <c r="FG361" s="180"/>
      <c r="FH361" s="180"/>
      <c r="FI361" s="180"/>
      <c r="FJ361" s="180"/>
      <c r="FK361" s="180"/>
      <c r="FL361" s="180"/>
      <c r="FM361" s="180"/>
      <c r="FN361" s="180"/>
      <c r="FO361" s="180"/>
      <c r="FP361" s="180"/>
      <c r="FQ361" s="180"/>
      <c r="FR361" s="180"/>
      <c r="FS361" s="180"/>
      <c r="FT361" s="180"/>
      <c r="FU361" s="180"/>
      <c r="FV361" s="180"/>
      <c r="FW361" s="180"/>
      <c r="FX361" s="180"/>
      <c r="FY361" s="180"/>
      <c r="FZ361" s="180"/>
      <c r="GA361" s="180"/>
      <c r="GB361" s="180"/>
      <c r="GC361" s="180"/>
      <c r="GD361" s="180"/>
      <c r="GE361" s="180"/>
      <c r="GF361" s="180"/>
      <c r="GG361" s="180"/>
      <c r="GH361" s="180"/>
      <c r="GI361" s="180"/>
      <c r="GJ361" s="180"/>
      <c r="GK361" s="180"/>
      <c r="GL361" s="180"/>
      <c r="GM361" s="180"/>
      <c r="GN361" s="180"/>
      <c r="GO361" s="180"/>
      <c r="GP361" s="180"/>
      <c r="GQ361" s="180"/>
      <c r="GR361" s="180"/>
      <c r="GS361" s="180"/>
      <c r="GT361" s="180"/>
      <c r="GU361" s="180"/>
      <c r="GV361" s="180"/>
      <c r="GW361" s="180"/>
      <c r="GX361" s="180"/>
      <c r="GY361" s="180"/>
      <c r="GZ361" s="180"/>
      <c r="HA361" s="180"/>
      <c r="HB361" s="180"/>
      <c r="HC361" s="180"/>
      <c r="HD361" s="180"/>
      <c r="HE361" s="180"/>
      <c r="HF361" s="180"/>
      <c r="HG361" s="180"/>
      <c r="HH361" s="180"/>
      <c r="HI361" s="180"/>
      <c r="HJ361" s="180"/>
      <c r="HK361" s="180"/>
      <c r="HL361" s="180"/>
      <c r="HM361" s="180"/>
      <c r="HN361" s="180"/>
      <c r="HO361" s="180"/>
      <c r="HP361" s="180"/>
      <c r="HQ361" s="180"/>
      <c r="HR361" s="180"/>
      <c r="HS361" s="180"/>
      <c r="HT361" s="180"/>
      <c r="HU361" s="180"/>
      <c r="HV361" s="180"/>
      <c r="HW361" s="180"/>
      <c r="HX361" s="180"/>
      <c r="HY361" s="180"/>
      <c r="HZ361" s="180"/>
      <c r="IA361" s="180"/>
    </row>
    <row r="362" spans="1:235" ht="22.15" customHeight="1" x14ac:dyDescent="0.25">
      <c r="A362" s="181"/>
      <c r="B362" s="301" t="s">
        <v>268</v>
      </c>
      <c r="C362" s="302"/>
      <c r="D362" s="302"/>
      <c r="E362" s="302"/>
      <c r="F362" s="298">
        <f>F42+F52+F67+F83+F117+F165+F185+F209+F224+F238+F252+F270+F292+F301+F318+F330</f>
        <v>1436990</v>
      </c>
      <c r="G362" s="298"/>
      <c r="H362" s="298">
        <f>H42+H52+H67+H83+H117+H165+H185+H209+H224+H238+H252+H270+H292+H301+H318+H330</f>
        <v>1436990</v>
      </c>
      <c r="I362" s="298"/>
      <c r="J362" s="300">
        <f>J361+J347+J331+J319+J253+J196+J131+J84</f>
        <v>806849.69999999984</v>
      </c>
      <c r="K362" s="300"/>
      <c r="L362" s="299">
        <f t="shared" si="67"/>
        <v>0.56148595327733652</v>
      </c>
      <c r="M362" s="299"/>
      <c r="N362" s="116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94"/>
      <c r="AO362" s="94"/>
      <c r="AP362" s="94"/>
      <c r="AQ362" s="94"/>
      <c r="AR362" s="94"/>
      <c r="AS362" s="94"/>
      <c r="AT362" s="94"/>
      <c r="AU362" s="94"/>
      <c r="AV362" s="94"/>
      <c r="AW362" s="94"/>
      <c r="AX362" s="94"/>
      <c r="AY362" s="94"/>
      <c r="AZ362" s="94"/>
      <c r="BA362" s="94"/>
      <c r="BB362" s="94"/>
      <c r="BC362" s="94"/>
      <c r="BD362" s="94"/>
      <c r="BE362" s="94"/>
      <c r="BF362" s="94"/>
      <c r="BG362" s="94"/>
      <c r="BH362" s="94"/>
      <c r="BI362" s="94"/>
      <c r="BJ362" s="94"/>
      <c r="BK362" s="94"/>
      <c r="BL362" s="94"/>
      <c r="BM362" s="94"/>
      <c r="BN362" s="94"/>
      <c r="BO362" s="94"/>
      <c r="BP362" s="94"/>
      <c r="BQ362" s="94"/>
      <c r="BR362" s="94"/>
      <c r="BS362" s="94"/>
      <c r="BT362" s="94"/>
      <c r="BU362" s="94"/>
      <c r="BV362" s="94"/>
      <c r="BW362" s="94"/>
      <c r="BX362" s="94"/>
      <c r="BY362" s="94"/>
      <c r="BZ362" s="94"/>
      <c r="CA362" s="94"/>
      <c r="CB362" s="94"/>
      <c r="CC362" s="94"/>
      <c r="CD362" s="94"/>
      <c r="CE362" s="94"/>
      <c r="CF362" s="94"/>
      <c r="CG362" s="94"/>
      <c r="CH362" s="94"/>
      <c r="CI362" s="94"/>
      <c r="CJ362" s="94"/>
      <c r="CK362" s="94"/>
      <c r="CL362" s="94"/>
      <c r="CM362" s="94"/>
      <c r="CN362" s="94"/>
      <c r="CO362" s="94"/>
      <c r="CP362" s="94"/>
      <c r="CQ362" s="94"/>
      <c r="CR362" s="94"/>
      <c r="CS362" s="94"/>
      <c r="CT362" s="94"/>
      <c r="CU362" s="94"/>
      <c r="CV362" s="94"/>
      <c r="CW362" s="94"/>
      <c r="CX362" s="94"/>
      <c r="CY362" s="94"/>
      <c r="CZ362" s="94"/>
      <c r="DA362" s="94"/>
      <c r="DB362" s="94"/>
      <c r="DC362" s="94"/>
      <c r="DD362" s="94"/>
      <c r="DE362" s="94"/>
      <c r="DF362" s="94"/>
      <c r="DG362" s="94"/>
      <c r="DH362" s="94"/>
      <c r="DI362" s="94"/>
      <c r="DJ362" s="94"/>
      <c r="DK362" s="94"/>
      <c r="DL362" s="94"/>
      <c r="DM362" s="94"/>
      <c r="DN362" s="94"/>
      <c r="DO362" s="94"/>
      <c r="DP362" s="94"/>
      <c r="DQ362" s="94"/>
      <c r="DR362" s="94"/>
      <c r="DS362" s="94"/>
      <c r="DT362" s="94"/>
      <c r="DU362" s="94"/>
      <c r="DV362" s="94"/>
      <c r="DW362" s="94"/>
      <c r="DX362" s="94"/>
      <c r="DY362" s="94"/>
      <c r="DZ362" s="94"/>
      <c r="EA362" s="94"/>
      <c r="EB362" s="94"/>
      <c r="EC362" s="94"/>
      <c r="ED362" s="94"/>
      <c r="EE362" s="94"/>
      <c r="EF362" s="94"/>
      <c r="EG362" s="94"/>
      <c r="EH362" s="94"/>
      <c r="EI362" s="94"/>
      <c r="EJ362" s="94"/>
      <c r="EK362" s="94"/>
      <c r="EL362" s="94"/>
      <c r="EM362" s="94"/>
      <c r="EN362" s="94"/>
      <c r="EO362" s="94"/>
      <c r="EP362" s="94"/>
      <c r="EQ362" s="94"/>
      <c r="ER362" s="94"/>
      <c r="ES362" s="94"/>
      <c r="ET362" s="94"/>
      <c r="EU362" s="94"/>
      <c r="EV362" s="94"/>
      <c r="EW362" s="94"/>
      <c r="EX362" s="94"/>
      <c r="EY362" s="94"/>
      <c r="EZ362" s="94"/>
      <c r="FA362" s="94"/>
      <c r="FB362" s="94"/>
      <c r="FC362" s="94"/>
      <c r="FD362" s="94"/>
      <c r="FE362" s="94"/>
      <c r="FF362" s="94"/>
      <c r="FG362" s="94"/>
      <c r="FH362" s="94"/>
      <c r="FI362" s="94"/>
      <c r="FJ362" s="94"/>
      <c r="FK362" s="94"/>
      <c r="FL362" s="94"/>
      <c r="FM362" s="94"/>
      <c r="FN362" s="94"/>
      <c r="FO362" s="94"/>
      <c r="FP362" s="94"/>
      <c r="FQ362" s="94"/>
      <c r="FR362" s="94"/>
      <c r="FS362" s="94"/>
      <c r="FT362" s="94"/>
      <c r="FU362" s="94"/>
      <c r="FV362" s="94"/>
      <c r="FW362" s="94"/>
      <c r="FX362" s="94"/>
      <c r="FY362" s="94"/>
      <c r="FZ362" s="94"/>
      <c r="GA362" s="94"/>
      <c r="GB362" s="94"/>
      <c r="GC362" s="94"/>
      <c r="GD362" s="94"/>
      <c r="GE362" s="94"/>
      <c r="GF362" s="94"/>
      <c r="GG362" s="94"/>
      <c r="GH362" s="94"/>
      <c r="GI362" s="94"/>
      <c r="GJ362" s="94"/>
      <c r="GK362" s="94"/>
      <c r="GL362" s="94"/>
      <c r="GM362" s="94"/>
      <c r="GN362" s="94"/>
      <c r="GO362" s="94"/>
      <c r="GP362" s="94"/>
      <c r="GQ362" s="94"/>
      <c r="GR362" s="94"/>
      <c r="GS362" s="94"/>
      <c r="GT362" s="94"/>
      <c r="GU362" s="94"/>
      <c r="GV362" s="94"/>
      <c r="GW362" s="94"/>
      <c r="GX362" s="94"/>
      <c r="GY362" s="94"/>
      <c r="GZ362" s="94"/>
      <c r="HA362" s="94"/>
      <c r="HB362" s="94"/>
      <c r="HC362" s="94"/>
      <c r="HD362" s="94"/>
      <c r="HE362" s="94"/>
      <c r="HF362" s="94"/>
      <c r="HG362" s="94"/>
      <c r="HH362" s="94"/>
      <c r="HI362" s="94"/>
      <c r="HJ362" s="94"/>
      <c r="HK362" s="94"/>
      <c r="HL362" s="94"/>
      <c r="HM362" s="94"/>
      <c r="HN362" s="94"/>
      <c r="HO362" s="94"/>
      <c r="HP362" s="94"/>
      <c r="HQ362" s="94"/>
      <c r="HR362" s="94"/>
      <c r="HS362" s="94"/>
      <c r="HT362" s="94"/>
      <c r="HU362" s="94"/>
      <c r="HV362" s="94"/>
      <c r="HW362" s="94"/>
      <c r="HX362" s="94"/>
      <c r="HY362" s="94"/>
      <c r="HZ362" s="94"/>
      <c r="IA362" s="94"/>
    </row>
    <row r="363" spans="1:235" ht="22.15" customHeight="1" x14ac:dyDescent="0.25">
      <c r="A363" s="181"/>
      <c r="B363" s="291" t="s">
        <v>269</v>
      </c>
      <c r="C363" s="292"/>
      <c r="D363" s="292"/>
      <c r="E363" s="292"/>
      <c r="F363" s="293">
        <f>F362</f>
        <v>1436990</v>
      </c>
      <c r="G363" s="293"/>
      <c r="H363" s="293">
        <f>H362</f>
        <v>1436990</v>
      </c>
      <c r="I363" s="293"/>
      <c r="J363" s="294">
        <f>J362</f>
        <v>806849.69999999984</v>
      </c>
      <c r="K363" s="294"/>
      <c r="L363" s="295">
        <f t="shared" si="67"/>
        <v>0.56148595327733652</v>
      </c>
      <c r="M363" s="295"/>
      <c r="N363" s="116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94"/>
      <c r="AO363" s="94"/>
      <c r="AP363" s="94"/>
      <c r="AQ363" s="94"/>
      <c r="AR363" s="94"/>
      <c r="AS363" s="94"/>
      <c r="AT363" s="94"/>
      <c r="AU363" s="94"/>
      <c r="AV363" s="94"/>
      <c r="AW363" s="94"/>
      <c r="AX363" s="94"/>
      <c r="AY363" s="94"/>
      <c r="AZ363" s="94"/>
      <c r="BA363" s="94"/>
      <c r="BB363" s="94"/>
      <c r="BC363" s="94"/>
      <c r="BD363" s="94"/>
      <c r="BE363" s="94"/>
      <c r="BF363" s="94"/>
      <c r="BG363" s="94"/>
      <c r="BH363" s="94"/>
      <c r="BI363" s="94"/>
      <c r="BJ363" s="94"/>
      <c r="BK363" s="94"/>
      <c r="BL363" s="94"/>
      <c r="BM363" s="94"/>
      <c r="BN363" s="94"/>
      <c r="BO363" s="94"/>
      <c r="BP363" s="94"/>
      <c r="BQ363" s="94"/>
      <c r="BR363" s="94"/>
      <c r="BS363" s="94"/>
      <c r="BT363" s="94"/>
      <c r="BU363" s="94"/>
      <c r="BV363" s="94"/>
      <c r="BW363" s="94"/>
      <c r="BX363" s="94"/>
      <c r="BY363" s="94"/>
      <c r="BZ363" s="94"/>
      <c r="CA363" s="94"/>
      <c r="CB363" s="94"/>
      <c r="CC363" s="94"/>
      <c r="CD363" s="94"/>
      <c r="CE363" s="94"/>
      <c r="CF363" s="94"/>
      <c r="CG363" s="94"/>
      <c r="CH363" s="94"/>
      <c r="CI363" s="94"/>
      <c r="CJ363" s="94"/>
      <c r="CK363" s="94"/>
      <c r="CL363" s="94"/>
      <c r="CM363" s="94"/>
      <c r="CN363" s="94"/>
      <c r="CO363" s="94"/>
      <c r="CP363" s="94"/>
      <c r="CQ363" s="94"/>
      <c r="CR363" s="94"/>
      <c r="CS363" s="94"/>
      <c r="CT363" s="94"/>
      <c r="CU363" s="94"/>
      <c r="CV363" s="94"/>
      <c r="CW363" s="94"/>
      <c r="CX363" s="94"/>
      <c r="CY363" s="94"/>
      <c r="CZ363" s="94"/>
      <c r="DA363" s="94"/>
      <c r="DB363" s="94"/>
      <c r="DC363" s="94"/>
      <c r="DD363" s="94"/>
      <c r="DE363" s="94"/>
      <c r="DF363" s="94"/>
      <c r="DG363" s="94"/>
      <c r="DH363" s="94"/>
      <c r="DI363" s="94"/>
      <c r="DJ363" s="94"/>
      <c r="DK363" s="94"/>
      <c r="DL363" s="94"/>
      <c r="DM363" s="94"/>
      <c r="DN363" s="94"/>
      <c r="DO363" s="94"/>
      <c r="DP363" s="94"/>
      <c r="DQ363" s="94"/>
      <c r="DR363" s="94"/>
      <c r="DS363" s="94"/>
      <c r="DT363" s="94"/>
      <c r="DU363" s="94"/>
      <c r="DV363" s="94"/>
      <c r="DW363" s="94"/>
      <c r="DX363" s="94"/>
      <c r="DY363" s="94"/>
      <c r="DZ363" s="94"/>
      <c r="EA363" s="94"/>
      <c r="EB363" s="94"/>
      <c r="EC363" s="94"/>
      <c r="ED363" s="94"/>
      <c r="EE363" s="94"/>
      <c r="EF363" s="94"/>
      <c r="EG363" s="94"/>
      <c r="EH363" s="94"/>
      <c r="EI363" s="94"/>
      <c r="EJ363" s="94"/>
      <c r="EK363" s="94"/>
      <c r="EL363" s="94"/>
      <c r="EM363" s="94"/>
      <c r="EN363" s="94"/>
      <c r="EO363" s="94"/>
      <c r="EP363" s="94"/>
      <c r="EQ363" s="94"/>
      <c r="ER363" s="94"/>
      <c r="ES363" s="94"/>
      <c r="ET363" s="94"/>
      <c r="EU363" s="94"/>
      <c r="EV363" s="94"/>
      <c r="EW363" s="94"/>
      <c r="EX363" s="94"/>
      <c r="EY363" s="94"/>
      <c r="EZ363" s="94"/>
      <c r="FA363" s="94"/>
      <c r="FB363" s="94"/>
      <c r="FC363" s="94"/>
      <c r="FD363" s="94"/>
      <c r="FE363" s="94"/>
      <c r="FF363" s="94"/>
      <c r="FG363" s="94"/>
      <c r="FH363" s="94"/>
      <c r="FI363" s="94"/>
      <c r="FJ363" s="94"/>
      <c r="FK363" s="94"/>
      <c r="FL363" s="94"/>
      <c r="FM363" s="94"/>
      <c r="FN363" s="94"/>
      <c r="FO363" s="94"/>
      <c r="FP363" s="94"/>
      <c r="FQ363" s="94"/>
      <c r="FR363" s="94"/>
      <c r="FS363" s="94"/>
      <c r="FT363" s="94"/>
      <c r="FU363" s="94"/>
      <c r="FV363" s="94"/>
      <c r="FW363" s="94"/>
      <c r="FX363" s="94"/>
      <c r="FY363" s="94"/>
      <c r="FZ363" s="94"/>
      <c r="GA363" s="94"/>
      <c r="GB363" s="94"/>
      <c r="GC363" s="94"/>
      <c r="GD363" s="94"/>
      <c r="GE363" s="94"/>
      <c r="GF363" s="94"/>
      <c r="GG363" s="94"/>
      <c r="GH363" s="94"/>
      <c r="GI363" s="94"/>
      <c r="GJ363" s="94"/>
      <c r="GK363" s="94"/>
      <c r="GL363" s="94"/>
      <c r="GM363" s="94"/>
      <c r="GN363" s="94"/>
      <c r="GO363" s="94"/>
      <c r="GP363" s="94"/>
      <c r="GQ363" s="94"/>
      <c r="GR363" s="94"/>
      <c r="GS363" s="94"/>
      <c r="GT363" s="94"/>
      <c r="GU363" s="94"/>
      <c r="GV363" s="94"/>
      <c r="GW363" s="94"/>
      <c r="GX363" s="94"/>
      <c r="GY363" s="94"/>
      <c r="GZ363" s="94"/>
      <c r="HA363" s="94"/>
      <c r="HB363" s="94"/>
      <c r="HC363" s="94"/>
      <c r="HD363" s="94"/>
      <c r="HE363" s="94"/>
      <c r="HF363" s="94"/>
      <c r="HG363" s="94"/>
      <c r="HH363" s="94"/>
      <c r="HI363" s="94"/>
      <c r="HJ363" s="94"/>
      <c r="HK363" s="94"/>
      <c r="HL363" s="94"/>
      <c r="HM363" s="94"/>
      <c r="HN363" s="94"/>
      <c r="HO363" s="94"/>
      <c r="HP363" s="94"/>
      <c r="HQ363" s="94"/>
      <c r="HR363" s="94"/>
      <c r="HS363" s="94"/>
      <c r="HT363" s="94"/>
      <c r="HU363" s="94"/>
      <c r="HV363" s="94"/>
      <c r="HW363" s="94"/>
      <c r="HX363" s="94"/>
      <c r="HY363" s="94"/>
      <c r="HZ363" s="94"/>
      <c r="IA363" s="94"/>
    </row>
    <row r="364" spans="1:235" ht="22.15" customHeight="1" x14ac:dyDescent="0.25">
      <c r="A364" s="296" t="s">
        <v>270</v>
      </c>
      <c r="B364" s="296"/>
      <c r="C364" s="296"/>
      <c r="D364" s="296"/>
      <c r="E364" s="296"/>
      <c r="F364" s="289">
        <f>F363</f>
        <v>1436990</v>
      </c>
      <c r="G364" s="289"/>
      <c r="H364" s="289">
        <f>H363</f>
        <v>1436990</v>
      </c>
      <c r="I364" s="289"/>
      <c r="J364" s="290">
        <f>J363</f>
        <v>806849.69999999984</v>
      </c>
      <c r="K364" s="290"/>
      <c r="L364" s="297">
        <f t="shared" si="67"/>
        <v>0.56148595327733652</v>
      </c>
      <c r="M364" s="297"/>
      <c r="N364" s="116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94"/>
      <c r="AO364" s="94"/>
      <c r="AP364" s="94"/>
      <c r="AQ364" s="94"/>
      <c r="AR364" s="94"/>
      <c r="AS364" s="94"/>
      <c r="AT364" s="94"/>
      <c r="AU364" s="94"/>
      <c r="AV364" s="94"/>
      <c r="AW364" s="94"/>
      <c r="AX364" s="94"/>
      <c r="AY364" s="94"/>
      <c r="AZ364" s="94"/>
      <c r="BA364" s="94"/>
      <c r="BB364" s="94"/>
      <c r="BC364" s="94"/>
      <c r="BD364" s="94"/>
      <c r="BE364" s="94"/>
      <c r="BF364" s="94"/>
      <c r="BG364" s="94"/>
      <c r="BH364" s="94"/>
      <c r="BI364" s="94"/>
      <c r="BJ364" s="94"/>
      <c r="BK364" s="94"/>
      <c r="BL364" s="94"/>
      <c r="BM364" s="94"/>
      <c r="BN364" s="94"/>
      <c r="BO364" s="94"/>
      <c r="BP364" s="94"/>
      <c r="BQ364" s="94"/>
      <c r="BR364" s="94"/>
      <c r="BS364" s="94"/>
      <c r="BT364" s="94"/>
      <c r="BU364" s="94"/>
      <c r="BV364" s="94"/>
      <c r="BW364" s="94"/>
      <c r="BX364" s="94"/>
      <c r="BY364" s="94"/>
      <c r="BZ364" s="94"/>
      <c r="CA364" s="94"/>
      <c r="CB364" s="94"/>
      <c r="CC364" s="94"/>
      <c r="CD364" s="94"/>
      <c r="CE364" s="94"/>
      <c r="CF364" s="94"/>
      <c r="CG364" s="94"/>
      <c r="CH364" s="94"/>
      <c r="CI364" s="94"/>
      <c r="CJ364" s="94"/>
      <c r="CK364" s="94"/>
      <c r="CL364" s="94"/>
      <c r="CM364" s="94"/>
      <c r="CN364" s="94"/>
      <c r="CO364" s="94"/>
      <c r="CP364" s="94"/>
      <c r="CQ364" s="94"/>
      <c r="CR364" s="94"/>
      <c r="CS364" s="94"/>
      <c r="CT364" s="94"/>
      <c r="CU364" s="94"/>
      <c r="CV364" s="94"/>
      <c r="CW364" s="94"/>
      <c r="CX364" s="94"/>
      <c r="CY364" s="94"/>
      <c r="CZ364" s="94"/>
      <c r="DA364" s="94"/>
      <c r="DB364" s="94"/>
      <c r="DC364" s="94"/>
      <c r="DD364" s="94"/>
      <c r="DE364" s="94"/>
      <c r="DF364" s="94"/>
      <c r="DG364" s="94"/>
      <c r="DH364" s="94"/>
      <c r="DI364" s="94"/>
      <c r="DJ364" s="94"/>
      <c r="DK364" s="94"/>
      <c r="DL364" s="94"/>
      <c r="DM364" s="94"/>
      <c r="DN364" s="94"/>
      <c r="DO364" s="94"/>
      <c r="DP364" s="94"/>
      <c r="DQ364" s="94"/>
      <c r="DR364" s="94"/>
      <c r="DS364" s="94"/>
      <c r="DT364" s="94"/>
      <c r="DU364" s="94"/>
      <c r="DV364" s="94"/>
      <c r="DW364" s="94"/>
      <c r="DX364" s="94"/>
      <c r="DY364" s="94"/>
      <c r="DZ364" s="94"/>
      <c r="EA364" s="94"/>
      <c r="EB364" s="94"/>
      <c r="EC364" s="94"/>
      <c r="ED364" s="94"/>
      <c r="EE364" s="94"/>
      <c r="EF364" s="94"/>
      <c r="EG364" s="94"/>
      <c r="EH364" s="94"/>
      <c r="EI364" s="94"/>
      <c r="EJ364" s="94"/>
      <c r="EK364" s="94"/>
      <c r="EL364" s="94"/>
      <c r="EM364" s="94"/>
      <c r="EN364" s="94"/>
      <c r="EO364" s="94"/>
      <c r="EP364" s="94"/>
      <c r="EQ364" s="94"/>
      <c r="ER364" s="94"/>
      <c r="ES364" s="94"/>
      <c r="ET364" s="94"/>
      <c r="EU364" s="94"/>
      <c r="EV364" s="94"/>
      <c r="EW364" s="94"/>
      <c r="EX364" s="94"/>
      <c r="EY364" s="94"/>
      <c r="EZ364" s="94"/>
      <c r="FA364" s="94"/>
      <c r="FB364" s="94"/>
      <c r="FC364" s="94"/>
      <c r="FD364" s="94"/>
      <c r="FE364" s="94"/>
      <c r="FF364" s="94"/>
      <c r="FG364" s="94"/>
      <c r="FH364" s="94"/>
      <c r="FI364" s="94"/>
      <c r="FJ364" s="94"/>
      <c r="FK364" s="94"/>
      <c r="FL364" s="94"/>
      <c r="FM364" s="94"/>
      <c r="FN364" s="94"/>
      <c r="FO364" s="94"/>
      <c r="FP364" s="94"/>
      <c r="FQ364" s="94"/>
      <c r="FR364" s="94"/>
      <c r="FS364" s="94"/>
      <c r="FT364" s="94"/>
      <c r="FU364" s="94"/>
      <c r="FV364" s="94"/>
      <c r="FW364" s="94"/>
      <c r="FX364" s="94"/>
      <c r="FY364" s="94"/>
      <c r="FZ364" s="94"/>
      <c r="GA364" s="94"/>
      <c r="GB364" s="94"/>
      <c r="GC364" s="94"/>
      <c r="GD364" s="94"/>
      <c r="GE364" s="94"/>
      <c r="GF364" s="94"/>
      <c r="GG364" s="94"/>
      <c r="GH364" s="94"/>
      <c r="GI364" s="94"/>
      <c r="GJ364" s="94"/>
      <c r="GK364" s="94"/>
      <c r="GL364" s="94"/>
      <c r="GM364" s="94"/>
      <c r="GN364" s="94"/>
      <c r="GO364" s="94"/>
      <c r="GP364" s="94"/>
      <c r="GQ364" s="94"/>
      <c r="GR364" s="94"/>
      <c r="GS364" s="94"/>
      <c r="GT364" s="94"/>
      <c r="GU364" s="94"/>
      <c r="GV364" s="94"/>
      <c r="GW364" s="94"/>
      <c r="GX364" s="94"/>
      <c r="GY364" s="94"/>
      <c r="GZ364" s="94"/>
      <c r="HA364" s="94"/>
      <c r="HB364" s="94"/>
      <c r="HC364" s="94"/>
      <c r="HD364" s="94"/>
      <c r="HE364" s="94"/>
      <c r="HF364" s="94"/>
      <c r="HG364" s="94"/>
      <c r="HH364" s="94"/>
      <c r="HI364" s="94"/>
      <c r="HJ364" s="94"/>
      <c r="HK364" s="94"/>
      <c r="HL364" s="94"/>
      <c r="HM364" s="94"/>
      <c r="HN364" s="94"/>
      <c r="HO364" s="94"/>
      <c r="HP364" s="94"/>
      <c r="HQ364" s="94"/>
      <c r="HR364" s="94"/>
      <c r="HS364" s="94"/>
      <c r="HT364" s="94"/>
      <c r="HU364" s="94"/>
      <c r="HV364" s="94"/>
      <c r="HW364" s="94"/>
      <c r="HX364" s="94"/>
      <c r="HY364" s="94"/>
      <c r="HZ364" s="94"/>
      <c r="IA364" s="94"/>
    </row>
    <row r="365" spans="1:235" x14ac:dyDescent="0.25">
      <c r="A365" s="181"/>
      <c r="B365" s="182"/>
      <c r="C365" s="182"/>
      <c r="D365" s="182"/>
      <c r="E365" s="182"/>
      <c r="F365" s="192"/>
      <c r="G365" s="192"/>
      <c r="H365" s="192"/>
      <c r="I365" s="192"/>
      <c r="J365" s="192"/>
      <c r="K365" s="192"/>
      <c r="L365" s="193"/>
      <c r="M365" s="193"/>
      <c r="N365" s="116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  <c r="AX365" s="94"/>
      <c r="AY365" s="94"/>
      <c r="AZ365" s="94"/>
      <c r="BA365" s="94"/>
      <c r="BB365" s="94"/>
      <c r="BC365" s="94"/>
      <c r="BD365" s="94"/>
      <c r="BE365" s="94"/>
      <c r="BF365" s="94"/>
      <c r="BG365" s="94"/>
      <c r="BH365" s="94"/>
      <c r="BI365" s="94"/>
      <c r="BJ365" s="94"/>
      <c r="BK365" s="94"/>
      <c r="BL365" s="94"/>
      <c r="BM365" s="94"/>
      <c r="BN365" s="94"/>
      <c r="BO365" s="94"/>
      <c r="BP365" s="94"/>
      <c r="BQ365" s="94"/>
      <c r="BR365" s="94"/>
      <c r="BS365" s="94"/>
      <c r="BT365" s="94"/>
      <c r="BU365" s="94"/>
      <c r="BV365" s="94"/>
      <c r="BW365" s="94"/>
      <c r="BX365" s="94"/>
      <c r="BY365" s="94"/>
      <c r="BZ365" s="94"/>
      <c r="CA365" s="94"/>
      <c r="CB365" s="94"/>
      <c r="CC365" s="94"/>
      <c r="CD365" s="94"/>
      <c r="CE365" s="94"/>
      <c r="CF365" s="94"/>
      <c r="CG365" s="94"/>
      <c r="CH365" s="94"/>
      <c r="CI365" s="94"/>
      <c r="CJ365" s="94"/>
      <c r="CK365" s="94"/>
      <c r="CL365" s="94"/>
      <c r="CM365" s="94"/>
      <c r="CN365" s="94"/>
      <c r="CO365" s="94"/>
      <c r="CP365" s="94"/>
      <c r="CQ365" s="94"/>
      <c r="CR365" s="94"/>
      <c r="CS365" s="94"/>
      <c r="CT365" s="94"/>
      <c r="CU365" s="94"/>
      <c r="CV365" s="94"/>
      <c r="CW365" s="94"/>
      <c r="CX365" s="94"/>
      <c r="CY365" s="94"/>
      <c r="CZ365" s="94"/>
      <c r="DA365" s="94"/>
      <c r="DB365" s="94"/>
      <c r="DC365" s="94"/>
      <c r="DD365" s="94"/>
      <c r="DE365" s="94"/>
      <c r="DF365" s="94"/>
      <c r="DG365" s="94"/>
      <c r="DH365" s="94"/>
      <c r="DI365" s="94"/>
      <c r="DJ365" s="94"/>
      <c r="DK365" s="94"/>
      <c r="DL365" s="94"/>
      <c r="DM365" s="94"/>
      <c r="DN365" s="94"/>
      <c r="DO365" s="94"/>
      <c r="DP365" s="94"/>
      <c r="DQ365" s="94"/>
      <c r="DR365" s="94"/>
      <c r="DS365" s="94"/>
      <c r="DT365" s="94"/>
      <c r="DU365" s="94"/>
      <c r="DV365" s="94"/>
      <c r="DW365" s="94"/>
      <c r="DX365" s="94"/>
      <c r="DY365" s="94"/>
      <c r="DZ365" s="94"/>
      <c r="EA365" s="94"/>
      <c r="EB365" s="94"/>
      <c r="EC365" s="94"/>
      <c r="ED365" s="94"/>
      <c r="EE365" s="94"/>
      <c r="EF365" s="94"/>
      <c r="EG365" s="94"/>
      <c r="EH365" s="94"/>
      <c r="EI365" s="94"/>
      <c r="EJ365" s="94"/>
      <c r="EK365" s="94"/>
      <c r="EL365" s="94"/>
      <c r="EM365" s="94"/>
      <c r="EN365" s="94"/>
      <c r="EO365" s="94"/>
      <c r="EP365" s="94"/>
      <c r="EQ365" s="94"/>
      <c r="ER365" s="94"/>
      <c r="ES365" s="94"/>
      <c r="ET365" s="94"/>
      <c r="EU365" s="94"/>
      <c r="EV365" s="94"/>
      <c r="EW365" s="94"/>
      <c r="EX365" s="94"/>
      <c r="EY365" s="94"/>
      <c r="EZ365" s="94"/>
      <c r="FA365" s="94"/>
      <c r="FB365" s="94"/>
      <c r="FC365" s="94"/>
      <c r="FD365" s="94"/>
      <c r="FE365" s="94"/>
      <c r="FF365" s="94"/>
      <c r="FG365" s="94"/>
      <c r="FH365" s="94"/>
      <c r="FI365" s="94"/>
      <c r="FJ365" s="94"/>
      <c r="FK365" s="94"/>
      <c r="FL365" s="94"/>
      <c r="FM365" s="94"/>
      <c r="FN365" s="94"/>
      <c r="FO365" s="94"/>
      <c r="FP365" s="94"/>
      <c r="FQ365" s="94"/>
      <c r="FR365" s="94"/>
      <c r="FS365" s="94"/>
      <c r="FT365" s="94"/>
      <c r="FU365" s="94"/>
      <c r="FV365" s="94"/>
      <c r="FW365" s="94"/>
      <c r="FX365" s="94"/>
      <c r="FY365" s="94"/>
      <c r="FZ365" s="94"/>
      <c r="GA365" s="94"/>
      <c r="GB365" s="94"/>
      <c r="GC365" s="94"/>
      <c r="GD365" s="94"/>
      <c r="GE365" s="94"/>
      <c r="GF365" s="94"/>
      <c r="GG365" s="94"/>
      <c r="GH365" s="94"/>
      <c r="GI365" s="94"/>
      <c r="GJ365" s="94"/>
      <c r="GK365" s="94"/>
      <c r="GL365" s="94"/>
      <c r="GM365" s="94"/>
      <c r="GN365" s="94"/>
      <c r="GO365" s="94"/>
      <c r="GP365" s="94"/>
      <c r="GQ365" s="94"/>
      <c r="GR365" s="94"/>
      <c r="GS365" s="94"/>
      <c r="GT365" s="94"/>
      <c r="GU365" s="94"/>
      <c r="GV365" s="94"/>
      <c r="GW365" s="94"/>
      <c r="GX365" s="94"/>
      <c r="GY365" s="94"/>
      <c r="GZ365" s="94"/>
      <c r="HA365" s="94"/>
      <c r="HB365" s="94"/>
      <c r="HC365" s="94"/>
      <c r="HD365" s="94"/>
      <c r="HE365" s="94"/>
      <c r="HF365" s="94"/>
      <c r="HG365" s="94"/>
      <c r="HH365" s="94"/>
      <c r="HI365" s="94"/>
      <c r="HJ365" s="94"/>
      <c r="HK365" s="94"/>
      <c r="HL365" s="94"/>
      <c r="HM365" s="94"/>
      <c r="HN365" s="94"/>
      <c r="HO365" s="94"/>
      <c r="HP365" s="94"/>
      <c r="HQ365" s="94"/>
      <c r="HR365" s="94"/>
      <c r="HS365" s="94"/>
      <c r="HT365" s="94"/>
      <c r="HU365" s="94"/>
      <c r="HV365" s="94"/>
      <c r="HW365" s="94"/>
      <c r="HX365" s="94"/>
      <c r="HY365" s="94"/>
      <c r="HZ365" s="94"/>
      <c r="IA365" s="94"/>
    </row>
    <row r="366" spans="1:235" ht="14.45" customHeight="1" x14ac:dyDescent="0.25">
      <c r="A366" s="129"/>
      <c r="B366" s="129"/>
      <c r="C366" s="129"/>
      <c r="D366" s="118"/>
      <c r="E366" s="118"/>
      <c r="F366" s="287"/>
      <c r="G366" s="287"/>
      <c r="H366" s="287"/>
      <c r="I366" s="287"/>
      <c r="J366" s="287"/>
      <c r="K366" s="287"/>
      <c r="L366" s="288"/>
      <c r="M366" s="288"/>
      <c r="N366" s="116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94"/>
      <c r="AO366" s="94"/>
      <c r="AP366" s="94"/>
      <c r="AQ366" s="94"/>
      <c r="AR366" s="94"/>
      <c r="AS366" s="94"/>
      <c r="AT366" s="94"/>
      <c r="AU366" s="94"/>
      <c r="AV366" s="94"/>
      <c r="AW366" s="94"/>
      <c r="AX366" s="94"/>
      <c r="AY366" s="94"/>
      <c r="AZ366" s="94"/>
      <c r="BA366" s="94"/>
      <c r="BB366" s="94"/>
      <c r="BC366" s="94"/>
      <c r="BD366" s="94"/>
      <c r="BE366" s="94"/>
      <c r="BF366" s="94"/>
      <c r="BG366" s="94"/>
      <c r="BH366" s="94"/>
      <c r="BI366" s="94"/>
      <c r="BJ366" s="94"/>
      <c r="BK366" s="94"/>
      <c r="BL366" s="94"/>
      <c r="BM366" s="94"/>
      <c r="BN366" s="94"/>
      <c r="BO366" s="94"/>
      <c r="BP366" s="94"/>
      <c r="BQ366" s="94"/>
      <c r="BR366" s="94"/>
      <c r="BS366" s="94"/>
      <c r="BT366" s="94"/>
      <c r="BU366" s="94"/>
      <c r="BV366" s="94"/>
      <c r="BW366" s="94"/>
      <c r="BX366" s="94"/>
      <c r="BY366" s="94"/>
      <c r="BZ366" s="94"/>
      <c r="CA366" s="94"/>
      <c r="CB366" s="94"/>
      <c r="CC366" s="94"/>
      <c r="CD366" s="94"/>
      <c r="CE366" s="94"/>
      <c r="CF366" s="94"/>
      <c r="CG366" s="94"/>
      <c r="CH366" s="94"/>
      <c r="CI366" s="94"/>
      <c r="CJ366" s="94"/>
      <c r="CK366" s="94"/>
      <c r="CL366" s="94"/>
      <c r="CM366" s="94"/>
      <c r="CN366" s="94"/>
      <c r="CO366" s="94"/>
      <c r="CP366" s="94"/>
      <c r="CQ366" s="94"/>
      <c r="CR366" s="94"/>
      <c r="CS366" s="94"/>
      <c r="CT366" s="94"/>
      <c r="CU366" s="94"/>
      <c r="CV366" s="94"/>
      <c r="CW366" s="94"/>
      <c r="CX366" s="94"/>
      <c r="CY366" s="94"/>
      <c r="CZ366" s="94"/>
      <c r="DA366" s="94"/>
      <c r="DB366" s="94"/>
      <c r="DC366" s="94"/>
      <c r="DD366" s="94"/>
      <c r="DE366" s="94"/>
      <c r="DF366" s="94"/>
      <c r="DG366" s="94"/>
      <c r="DH366" s="94"/>
      <c r="DI366" s="94"/>
      <c r="DJ366" s="94"/>
      <c r="DK366" s="94"/>
      <c r="DL366" s="94"/>
      <c r="DM366" s="94"/>
      <c r="DN366" s="94"/>
      <c r="DO366" s="94"/>
      <c r="DP366" s="94"/>
      <c r="DQ366" s="94"/>
      <c r="DR366" s="94"/>
      <c r="DS366" s="94"/>
      <c r="DT366" s="94"/>
      <c r="DU366" s="94"/>
      <c r="DV366" s="94"/>
      <c r="DW366" s="94"/>
      <c r="DX366" s="94"/>
      <c r="DY366" s="94"/>
      <c r="DZ366" s="94"/>
      <c r="EA366" s="94"/>
      <c r="EB366" s="94"/>
      <c r="EC366" s="94"/>
      <c r="ED366" s="94"/>
      <c r="EE366" s="94"/>
      <c r="EF366" s="94"/>
      <c r="EG366" s="94"/>
      <c r="EH366" s="94"/>
      <c r="EI366" s="94"/>
      <c r="EJ366" s="94"/>
      <c r="EK366" s="94"/>
      <c r="EL366" s="94"/>
      <c r="EM366" s="94"/>
      <c r="EN366" s="94"/>
      <c r="EO366" s="94"/>
      <c r="EP366" s="94"/>
      <c r="EQ366" s="94"/>
      <c r="ER366" s="94"/>
      <c r="ES366" s="94"/>
      <c r="ET366" s="94"/>
      <c r="EU366" s="94"/>
      <c r="EV366" s="94"/>
      <c r="EW366" s="94"/>
      <c r="EX366" s="94"/>
      <c r="EY366" s="94"/>
      <c r="EZ366" s="94"/>
      <c r="FA366" s="94"/>
      <c r="FB366" s="94"/>
      <c r="FC366" s="94"/>
      <c r="FD366" s="94"/>
      <c r="FE366" s="94"/>
      <c r="FF366" s="94"/>
      <c r="FG366" s="94"/>
      <c r="FH366" s="94"/>
      <c r="FI366" s="94"/>
      <c r="FJ366" s="94"/>
      <c r="FK366" s="94"/>
      <c r="FL366" s="94"/>
      <c r="FM366" s="94"/>
      <c r="FN366" s="94"/>
      <c r="FO366" s="94"/>
      <c r="FP366" s="94"/>
      <c r="FQ366" s="94"/>
      <c r="FR366" s="94"/>
      <c r="FS366" s="94"/>
      <c r="FT366" s="94"/>
      <c r="FU366" s="94"/>
      <c r="FV366" s="94"/>
      <c r="FW366" s="94"/>
      <c r="FX366" s="94"/>
      <c r="FY366" s="94"/>
      <c r="FZ366" s="94"/>
      <c r="GA366" s="94"/>
      <c r="GB366" s="94"/>
      <c r="GC366" s="94"/>
      <c r="GD366" s="94"/>
      <c r="GE366" s="94"/>
      <c r="GF366" s="94"/>
      <c r="GG366" s="94"/>
      <c r="GH366" s="94"/>
      <c r="GI366" s="94"/>
      <c r="GJ366" s="94"/>
      <c r="GK366" s="94"/>
      <c r="GL366" s="94"/>
      <c r="GM366" s="94"/>
      <c r="GN366" s="94"/>
      <c r="GO366" s="94"/>
      <c r="GP366" s="94"/>
      <c r="GQ366" s="94"/>
      <c r="GR366" s="94"/>
      <c r="GS366" s="94"/>
      <c r="GT366" s="94"/>
      <c r="GU366" s="94"/>
      <c r="GV366" s="94"/>
      <c r="GW366" s="94"/>
      <c r="GX366" s="94"/>
      <c r="GY366" s="94"/>
      <c r="GZ366" s="94"/>
      <c r="HA366" s="94"/>
      <c r="HB366" s="94"/>
      <c r="HC366" s="94"/>
      <c r="HD366" s="94"/>
      <c r="HE366" s="94"/>
      <c r="HF366" s="94"/>
      <c r="HG366" s="94"/>
      <c r="HH366" s="94"/>
      <c r="HI366" s="94"/>
      <c r="HJ366" s="94"/>
      <c r="HK366" s="94"/>
      <c r="HL366" s="94"/>
      <c r="HM366" s="94"/>
      <c r="HN366" s="94"/>
      <c r="HO366" s="94"/>
      <c r="HP366" s="94"/>
      <c r="HQ366" s="94"/>
      <c r="HR366" s="94"/>
      <c r="HS366" s="94"/>
      <c r="HT366" s="94"/>
      <c r="HU366" s="94"/>
      <c r="HV366" s="94"/>
      <c r="HW366" s="94"/>
      <c r="HX366" s="94"/>
      <c r="HY366" s="94"/>
      <c r="HZ366" s="94"/>
      <c r="IA366" s="94"/>
    </row>
    <row r="367" spans="1:235" x14ac:dyDescent="0.25">
      <c r="A367" s="129"/>
      <c r="B367" s="119"/>
      <c r="C367" s="119"/>
      <c r="D367" s="119"/>
      <c r="E367" s="119"/>
      <c r="F367" s="134"/>
      <c r="G367" s="134"/>
      <c r="H367" s="134"/>
      <c r="I367" s="134"/>
      <c r="J367" s="134"/>
      <c r="K367" s="134"/>
      <c r="L367" s="130"/>
      <c r="M367" s="130"/>
      <c r="N367" s="116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4"/>
      <c r="AV367" s="94"/>
      <c r="AW367" s="94"/>
      <c r="AX367" s="94"/>
      <c r="AY367" s="94"/>
      <c r="AZ367" s="94"/>
      <c r="BA367" s="94"/>
      <c r="BB367" s="94"/>
      <c r="BC367" s="94"/>
      <c r="BD367" s="94"/>
      <c r="BE367" s="94"/>
      <c r="BF367" s="94"/>
      <c r="BG367" s="94"/>
      <c r="BH367" s="94"/>
      <c r="BI367" s="94"/>
      <c r="BJ367" s="94"/>
      <c r="BK367" s="94"/>
      <c r="BL367" s="94"/>
      <c r="BM367" s="94"/>
      <c r="BN367" s="94"/>
      <c r="BO367" s="94"/>
      <c r="BP367" s="94"/>
      <c r="BQ367" s="94"/>
      <c r="BR367" s="94"/>
      <c r="BS367" s="94"/>
      <c r="BT367" s="94"/>
      <c r="BU367" s="94"/>
      <c r="BV367" s="94"/>
      <c r="BW367" s="94"/>
      <c r="BX367" s="94"/>
      <c r="BY367" s="94"/>
      <c r="BZ367" s="94"/>
      <c r="CA367" s="94"/>
      <c r="CB367" s="94"/>
      <c r="CC367" s="94"/>
      <c r="CD367" s="94"/>
      <c r="CE367" s="94"/>
      <c r="CF367" s="94"/>
      <c r="CG367" s="94"/>
      <c r="CH367" s="94"/>
      <c r="CI367" s="94"/>
      <c r="CJ367" s="94"/>
      <c r="CK367" s="94"/>
      <c r="CL367" s="94"/>
      <c r="CM367" s="94"/>
      <c r="CN367" s="94"/>
      <c r="CO367" s="94"/>
      <c r="CP367" s="94"/>
      <c r="CQ367" s="94"/>
      <c r="CR367" s="94"/>
      <c r="CS367" s="94"/>
      <c r="CT367" s="94"/>
      <c r="CU367" s="94"/>
      <c r="CV367" s="94"/>
      <c r="CW367" s="94"/>
      <c r="CX367" s="94"/>
      <c r="CY367" s="94"/>
      <c r="CZ367" s="94"/>
      <c r="DA367" s="94"/>
      <c r="DB367" s="94"/>
      <c r="DC367" s="94"/>
      <c r="DD367" s="94"/>
      <c r="DE367" s="94"/>
      <c r="DF367" s="94"/>
      <c r="DG367" s="94"/>
      <c r="DH367" s="94"/>
      <c r="DI367" s="94"/>
      <c r="DJ367" s="94"/>
      <c r="DK367" s="94"/>
      <c r="DL367" s="94"/>
      <c r="DM367" s="94"/>
      <c r="DN367" s="94"/>
      <c r="DO367" s="94"/>
      <c r="DP367" s="94"/>
      <c r="DQ367" s="94"/>
      <c r="DR367" s="94"/>
      <c r="DS367" s="94"/>
      <c r="DT367" s="94"/>
      <c r="DU367" s="94"/>
      <c r="DV367" s="94"/>
      <c r="DW367" s="94"/>
      <c r="DX367" s="94"/>
      <c r="DY367" s="94"/>
      <c r="DZ367" s="94"/>
      <c r="EA367" s="94"/>
      <c r="EB367" s="94"/>
      <c r="EC367" s="94"/>
      <c r="ED367" s="94"/>
      <c r="EE367" s="94"/>
      <c r="EF367" s="94"/>
      <c r="EG367" s="94"/>
      <c r="EH367" s="94"/>
      <c r="EI367" s="94"/>
      <c r="EJ367" s="94"/>
      <c r="EK367" s="94"/>
      <c r="EL367" s="94"/>
      <c r="EM367" s="94"/>
      <c r="EN367" s="94"/>
      <c r="EO367" s="94"/>
      <c r="EP367" s="94"/>
      <c r="EQ367" s="94"/>
      <c r="ER367" s="94"/>
      <c r="ES367" s="94"/>
      <c r="ET367" s="94"/>
      <c r="EU367" s="94"/>
      <c r="EV367" s="94"/>
      <c r="EW367" s="94"/>
      <c r="EX367" s="94"/>
      <c r="EY367" s="94"/>
      <c r="EZ367" s="94"/>
      <c r="FA367" s="94"/>
      <c r="FB367" s="94"/>
      <c r="FC367" s="94"/>
      <c r="FD367" s="94"/>
      <c r="FE367" s="94"/>
      <c r="FF367" s="94"/>
      <c r="FG367" s="94"/>
      <c r="FH367" s="94"/>
      <c r="FI367" s="94"/>
      <c r="FJ367" s="94"/>
      <c r="FK367" s="94"/>
      <c r="FL367" s="94"/>
      <c r="FM367" s="94"/>
      <c r="FN367" s="94"/>
      <c r="FO367" s="94"/>
      <c r="FP367" s="94"/>
      <c r="FQ367" s="94"/>
      <c r="FR367" s="94"/>
      <c r="FS367" s="94"/>
      <c r="FT367" s="94"/>
      <c r="FU367" s="94"/>
      <c r="FV367" s="94"/>
      <c r="FW367" s="94"/>
      <c r="FX367" s="94"/>
      <c r="FY367" s="94"/>
      <c r="FZ367" s="94"/>
      <c r="GA367" s="94"/>
      <c r="GB367" s="94"/>
      <c r="GC367" s="94"/>
      <c r="GD367" s="94"/>
      <c r="GE367" s="94"/>
      <c r="GF367" s="94"/>
      <c r="GG367" s="94"/>
      <c r="GH367" s="94"/>
      <c r="GI367" s="94"/>
      <c r="GJ367" s="94"/>
      <c r="GK367" s="94"/>
      <c r="GL367" s="94"/>
      <c r="GM367" s="94"/>
      <c r="GN367" s="94"/>
      <c r="GO367" s="94"/>
      <c r="GP367" s="94"/>
      <c r="GQ367" s="94"/>
      <c r="GR367" s="94"/>
      <c r="GS367" s="94"/>
      <c r="GT367" s="94"/>
      <c r="GU367" s="94"/>
      <c r="GV367" s="94"/>
      <c r="GW367" s="94"/>
      <c r="GX367" s="94"/>
      <c r="GY367" s="94"/>
      <c r="GZ367" s="94"/>
      <c r="HA367" s="94"/>
      <c r="HB367" s="94"/>
      <c r="HC367" s="94"/>
      <c r="HD367" s="94"/>
      <c r="HE367" s="94"/>
      <c r="HF367" s="94"/>
      <c r="HG367" s="94"/>
      <c r="HH367" s="94"/>
      <c r="HI367" s="94"/>
      <c r="HJ367" s="94"/>
      <c r="HK367" s="94"/>
      <c r="HL367" s="94"/>
      <c r="HM367" s="94"/>
      <c r="HN367" s="94"/>
      <c r="HO367" s="94"/>
      <c r="HP367" s="94"/>
      <c r="HQ367" s="94"/>
      <c r="HR367" s="94"/>
      <c r="HS367" s="94"/>
      <c r="HT367" s="94"/>
      <c r="HU367" s="94"/>
      <c r="HV367" s="94"/>
      <c r="HW367" s="94"/>
      <c r="HX367" s="94"/>
      <c r="HY367" s="94"/>
      <c r="HZ367" s="94"/>
      <c r="IA367" s="94"/>
    </row>
    <row r="368" spans="1:235" x14ac:dyDescent="0.25">
      <c r="A368" s="129"/>
      <c r="B368" s="119"/>
      <c r="C368" s="119"/>
      <c r="D368" s="119"/>
      <c r="E368" s="119"/>
      <c r="F368" s="134"/>
      <c r="G368" s="134"/>
      <c r="H368" s="134"/>
      <c r="I368" s="134"/>
      <c r="J368" s="134"/>
      <c r="K368" s="134"/>
      <c r="L368" s="130"/>
      <c r="M368" s="130"/>
      <c r="N368" s="116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4"/>
      <c r="AV368" s="94"/>
      <c r="AW368" s="94"/>
      <c r="AX368" s="94"/>
      <c r="AY368" s="94"/>
      <c r="AZ368" s="94"/>
      <c r="BA368" s="94"/>
      <c r="BB368" s="94"/>
      <c r="BC368" s="94"/>
      <c r="BD368" s="94"/>
      <c r="BE368" s="94"/>
      <c r="BF368" s="94"/>
      <c r="BG368" s="94"/>
      <c r="BH368" s="94"/>
      <c r="BI368" s="94"/>
      <c r="BJ368" s="94"/>
      <c r="BK368" s="94"/>
      <c r="BL368" s="94"/>
      <c r="BM368" s="94"/>
      <c r="BN368" s="94"/>
      <c r="BO368" s="94"/>
      <c r="BP368" s="94"/>
      <c r="BQ368" s="94"/>
      <c r="BR368" s="94"/>
      <c r="BS368" s="94"/>
      <c r="BT368" s="94"/>
      <c r="BU368" s="94"/>
      <c r="BV368" s="94"/>
      <c r="BW368" s="94"/>
      <c r="BX368" s="94"/>
      <c r="BY368" s="94"/>
      <c r="BZ368" s="94"/>
      <c r="CA368" s="94"/>
      <c r="CB368" s="94"/>
      <c r="CC368" s="94"/>
      <c r="CD368" s="94"/>
      <c r="CE368" s="94"/>
      <c r="CF368" s="94"/>
      <c r="CG368" s="94"/>
      <c r="CH368" s="94"/>
      <c r="CI368" s="94"/>
      <c r="CJ368" s="94"/>
      <c r="CK368" s="94"/>
      <c r="CL368" s="94"/>
      <c r="CM368" s="94"/>
      <c r="CN368" s="94"/>
      <c r="CO368" s="94"/>
      <c r="CP368" s="94"/>
      <c r="CQ368" s="94"/>
      <c r="CR368" s="94"/>
      <c r="CS368" s="94"/>
      <c r="CT368" s="94"/>
      <c r="CU368" s="94"/>
      <c r="CV368" s="94"/>
      <c r="CW368" s="94"/>
      <c r="CX368" s="94"/>
      <c r="CY368" s="94"/>
      <c r="CZ368" s="94"/>
      <c r="DA368" s="94"/>
      <c r="DB368" s="94"/>
      <c r="DC368" s="94"/>
      <c r="DD368" s="94"/>
      <c r="DE368" s="94"/>
      <c r="DF368" s="94"/>
      <c r="DG368" s="94"/>
      <c r="DH368" s="94"/>
      <c r="DI368" s="94"/>
      <c r="DJ368" s="94"/>
      <c r="DK368" s="94"/>
      <c r="DL368" s="94"/>
      <c r="DM368" s="94"/>
      <c r="DN368" s="94"/>
      <c r="DO368" s="94"/>
      <c r="DP368" s="94"/>
      <c r="DQ368" s="94"/>
      <c r="DR368" s="94"/>
      <c r="DS368" s="94"/>
      <c r="DT368" s="94"/>
      <c r="DU368" s="94"/>
      <c r="DV368" s="94"/>
      <c r="DW368" s="94"/>
      <c r="DX368" s="94"/>
      <c r="DY368" s="94"/>
      <c r="DZ368" s="94"/>
      <c r="EA368" s="94"/>
      <c r="EB368" s="94"/>
      <c r="EC368" s="94"/>
      <c r="ED368" s="94"/>
      <c r="EE368" s="94"/>
      <c r="EF368" s="94"/>
      <c r="EG368" s="94"/>
      <c r="EH368" s="94"/>
      <c r="EI368" s="94"/>
      <c r="EJ368" s="94"/>
      <c r="EK368" s="94"/>
      <c r="EL368" s="94"/>
      <c r="EM368" s="94"/>
      <c r="EN368" s="94"/>
      <c r="EO368" s="94"/>
      <c r="EP368" s="94"/>
      <c r="EQ368" s="94"/>
      <c r="ER368" s="94"/>
      <c r="ES368" s="94"/>
      <c r="ET368" s="94"/>
      <c r="EU368" s="94"/>
      <c r="EV368" s="94"/>
      <c r="EW368" s="94"/>
      <c r="EX368" s="94"/>
      <c r="EY368" s="94"/>
      <c r="EZ368" s="94"/>
      <c r="FA368" s="94"/>
      <c r="FB368" s="94"/>
      <c r="FC368" s="94"/>
      <c r="FD368" s="94"/>
      <c r="FE368" s="94"/>
      <c r="FF368" s="94"/>
      <c r="FG368" s="94"/>
      <c r="FH368" s="94"/>
      <c r="FI368" s="94"/>
      <c r="FJ368" s="94"/>
      <c r="FK368" s="94"/>
      <c r="FL368" s="94"/>
      <c r="FM368" s="94"/>
      <c r="FN368" s="94"/>
      <c r="FO368" s="94"/>
      <c r="FP368" s="94"/>
      <c r="FQ368" s="94"/>
      <c r="FR368" s="94"/>
      <c r="FS368" s="94"/>
      <c r="FT368" s="94"/>
      <c r="FU368" s="94"/>
      <c r="FV368" s="94"/>
      <c r="FW368" s="94"/>
      <c r="FX368" s="94"/>
      <c r="FY368" s="94"/>
      <c r="FZ368" s="94"/>
      <c r="GA368" s="94"/>
      <c r="GB368" s="94"/>
      <c r="GC368" s="94"/>
      <c r="GD368" s="94"/>
      <c r="GE368" s="94"/>
      <c r="GF368" s="94"/>
      <c r="GG368" s="94"/>
      <c r="GH368" s="94"/>
      <c r="GI368" s="94"/>
      <c r="GJ368" s="94"/>
      <c r="GK368" s="94"/>
      <c r="GL368" s="94"/>
      <c r="GM368" s="94"/>
      <c r="GN368" s="94"/>
      <c r="GO368" s="94"/>
      <c r="GP368" s="94"/>
      <c r="GQ368" s="94"/>
      <c r="GR368" s="94"/>
      <c r="GS368" s="94"/>
      <c r="GT368" s="94"/>
      <c r="GU368" s="94"/>
      <c r="GV368" s="94"/>
      <c r="GW368" s="94"/>
      <c r="GX368" s="94"/>
      <c r="GY368" s="94"/>
      <c r="GZ368" s="94"/>
      <c r="HA368" s="94"/>
      <c r="HB368" s="94"/>
      <c r="HC368" s="94"/>
      <c r="HD368" s="94"/>
      <c r="HE368" s="94"/>
      <c r="HF368" s="94"/>
      <c r="HG368" s="94"/>
      <c r="HH368" s="94"/>
      <c r="HI368" s="94"/>
      <c r="HJ368" s="94"/>
      <c r="HK368" s="94"/>
      <c r="HL368" s="94"/>
      <c r="HM368" s="94"/>
      <c r="HN368" s="94"/>
      <c r="HO368" s="94"/>
      <c r="HP368" s="94"/>
      <c r="HQ368" s="94"/>
      <c r="HR368" s="94"/>
      <c r="HS368" s="94"/>
      <c r="HT368" s="94"/>
      <c r="HU368" s="94"/>
      <c r="HV368" s="94"/>
      <c r="HW368" s="94"/>
      <c r="HX368" s="94"/>
      <c r="HY368" s="94"/>
      <c r="HZ368" s="94"/>
      <c r="IA368" s="94"/>
    </row>
    <row r="369" spans="1:235" x14ac:dyDescent="0.25">
      <c r="A369" s="129"/>
      <c r="B369" s="119"/>
      <c r="C369" s="119"/>
      <c r="D369" s="119"/>
      <c r="E369" s="119"/>
      <c r="F369" s="134"/>
      <c r="G369" s="134"/>
      <c r="H369" s="134"/>
      <c r="I369" s="134"/>
      <c r="J369" s="134"/>
      <c r="K369" s="134"/>
      <c r="L369" s="130"/>
      <c r="M369" s="130"/>
      <c r="N369" s="116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4"/>
      <c r="AV369" s="94"/>
      <c r="AW369" s="94"/>
      <c r="AX369" s="94"/>
      <c r="AY369" s="94"/>
      <c r="AZ369" s="94"/>
      <c r="BA369" s="94"/>
      <c r="BB369" s="94"/>
      <c r="BC369" s="94"/>
      <c r="BD369" s="94"/>
      <c r="BE369" s="94"/>
      <c r="BF369" s="94"/>
      <c r="BG369" s="94"/>
      <c r="BH369" s="94"/>
      <c r="BI369" s="94"/>
      <c r="BJ369" s="94"/>
      <c r="BK369" s="94"/>
      <c r="BL369" s="94"/>
      <c r="BM369" s="94"/>
      <c r="BN369" s="94"/>
      <c r="BO369" s="94"/>
      <c r="BP369" s="94"/>
      <c r="BQ369" s="94"/>
      <c r="BR369" s="94"/>
      <c r="BS369" s="94"/>
      <c r="BT369" s="94"/>
      <c r="BU369" s="94"/>
      <c r="BV369" s="94"/>
      <c r="BW369" s="94"/>
      <c r="BX369" s="94"/>
      <c r="BY369" s="94"/>
      <c r="BZ369" s="94"/>
      <c r="CA369" s="94"/>
      <c r="CB369" s="94"/>
      <c r="CC369" s="94"/>
      <c r="CD369" s="94"/>
      <c r="CE369" s="94"/>
      <c r="CF369" s="94"/>
      <c r="CG369" s="94"/>
      <c r="CH369" s="94"/>
      <c r="CI369" s="94"/>
      <c r="CJ369" s="94"/>
      <c r="CK369" s="94"/>
      <c r="CL369" s="94"/>
      <c r="CM369" s="94"/>
      <c r="CN369" s="94"/>
      <c r="CO369" s="94"/>
      <c r="CP369" s="94"/>
      <c r="CQ369" s="94"/>
      <c r="CR369" s="94"/>
      <c r="CS369" s="94"/>
      <c r="CT369" s="94"/>
      <c r="CU369" s="94"/>
      <c r="CV369" s="94"/>
      <c r="CW369" s="94"/>
      <c r="CX369" s="94"/>
      <c r="CY369" s="94"/>
      <c r="CZ369" s="94"/>
      <c r="DA369" s="94"/>
      <c r="DB369" s="94"/>
      <c r="DC369" s="94"/>
      <c r="DD369" s="94"/>
      <c r="DE369" s="94"/>
      <c r="DF369" s="94"/>
      <c r="DG369" s="94"/>
      <c r="DH369" s="94"/>
      <c r="DI369" s="94"/>
      <c r="DJ369" s="94"/>
      <c r="DK369" s="94"/>
      <c r="DL369" s="94"/>
      <c r="DM369" s="94"/>
      <c r="DN369" s="94"/>
      <c r="DO369" s="94"/>
      <c r="DP369" s="94"/>
      <c r="DQ369" s="94"/>
      <c r="DR369" s="94"/>
      <c r="DS369" s="94"/>
      <c r="DT369" s="94"/>
      <c r="DU369" s="94"/>
      <c r="DV369" s="94"/>
      <c r="DW369" s="94"/>
      <c r="DX369" s="94"/>
      <c r="DY369" s="94"/>
      <c r="DZ369" s="94"/>
      <c r="EA369" s="94"/>
      <c r="EB369" s="94"/>
      <c r="EC369" s="94"/>
      <c r="ED369" s="94"/>
      <c r="EE369" s="94"/>
      <c r="EF369" s="94"/>
      <c r="EG369" s="94"/>
      <c r="EH369" s="94"/>
      <c r="EI369" s="94"/>
      <c r="EJ369" s="94"/>
      <c r="EK369" s="94"/>
      <c r="EL369" s="94"/>
      <c r="EM369" s="94"/>
      <c r="EN369" s="94"/>
      <c r="EO369" s="94"/>
      <c r="EP369" s="94"/>
      <c r="EQ369" s="94"/>
      <c r="ER369" s="94"/>
      <c r="ES369" s="94"/>
      <c r="ET369" s="94"/>
      <c r="EU369" s="94"/>
      <c r="EV369" s="94"/>
      <c r="EW369" s="94"/>
      <c r="EX369" s="94"/>
      <c r="EY369" s="94"/>
      <c r="EZ369" s="94"/>
      <c r="FA369" s="94"/>
      <c r="FB369" s="94"/>
      <c r="FC369" s="94"/>
      <c r="FD369" s="94"/>
      <c r="FE369" s="94"/>
      <c r="FF369" s="94"/>
      <c r="FG369" s="94"/>
      <c r="FH369" s="94"/>
      <c r="FI369" s="94"/>
      <c r="FJ369" s="94"/>
      <c r="FK369" s="94"/>
      <c r="FL369" s="94"/>
      <c r="FM369" s="94"/>
      <c r="FN369" s="94"/>
      <c r="FO369" s="94"/>
      <c r="FP369" s="94"/>
      <c r="FQ369" s="94"/>
      <c r="FR369" s="94"/>
      <c r="FS369" s="94"/>
      <c r="FT369" s="94"/>
      <c r="FU369" s="94"/>
      <c r="FV369" s="94"/>
      <c r="FW369" s="94"/>
      <c r="FX369" s="94"/>
      <c r="FY369" s="94"/>
      <c r="FZ369" s="94"/>
      <c r="GA369" s="94"/>
      <c r="GB369" s="94"/>
      <c r="GC369" s="94"/>
      <c r="GD369" s="94"/>
      <c r="GE369" s="94"/>
      <c r="GF369" s="94"/>
      <c r="GG369" s="94"/>
      <c r="GH369" s="94"/>
      <c r="GI369" s="94"/>
      <c r="GJ369" s="94"/>
      <c r="GK369" s="94"/>
      <c r="GL369" s="94"/>
      <c r="GM369" s="94"/>
      <c r="GN369" s="94"/>
      <c r="GO369" s="94"/>
      <c r="GP369" s="94"/>
      <c r="GQ369" s="94"/>
      <c r="GR369" s="94"/>
      <c r="GS369" s="94"/>
      <c r="GT369" s="94"/>
      <c r="GU369" s="94"/>
      <c r="GV369" s="94"/>
      <c r="GW369" s="94"/>
      <c r="GX369" s="94"/>
      <c r="GY369" s="94"/>
      <c r="GZ369" s="94"/>
      <c r="HA369" s="94"/>
      <c r="HB369" s="94"/>
      <c r="HC369" s="94"/>
      <c r="HD369" s="94"/>
      <c r="HE369" s="94"/>
      <c r="HF369" s="94"/>
      <c r="HG369" s="94"/>
      <c r="HH369" s="94"/>
      <c r="HI369" s="94"/>
      <c r="HJ369" s="94"/>
      <c r="HK369" s="94"/>
      <c r="HL369" s="94"/>
      <c r="HM369" s="94"/>
      <c r="HN369" s="94"/>
      <c r="HO369" s="94"/>
      <c r="HP369" s="94"/>
      <c r="HQ369" s="94"/>
      <c r="HR369" s="94"/>
      <c r="HS369" s="94"/>
      <c r="HT369" s="94"/>
      <c r="HU369" s="94"/>
      <c r="HV369" s="94"/>
      <c r="HW369" s="94"/>
      <c r="HX369" s="94"/>
      <c r="HY369" s="94"/>
      <c r="HZ369" s="94"/>
      <c r="IA369" s="94"/>
    </row>
  </sheetData>
  <mergeCells count="1584">
    <mergeCell ref="J218:K218"/>
    <mergeCell ref="A219:B219"/>
    <mergeCell ref="F219:G219"/>
    <mergeCell ref="H219:I219"/>
    <mergeCell ref="J219:K219"/>
    <mergeCell ref="H218:I218"/>
    <mergeCell ref="L218:M218"/>
    <mergeCell ref="L219:M219"/>
    <mergeCell ref="A245:B245"/>
    <mergeCell ref="C245:E245"/>
    <mergeCell ref="L245:M245"/>
    <mergeCell ref="J245:K245"/>
    <mergeCell ref="H245:I245"/>
    <mergeCell ref="F245:G245"/>
    <mergeCell ref="F238:G238"/>
    <mergeCell ref="H238:I238"/>
    <mergeCell ref="J238:K238"/>
    <mergeCell ref="L238:M238"/>
    <mergeCell ref="B240:M240"/>
    <mergeCell ref="A228:B228"/>
    <mergeCell ref="C228:E228"/>
    <mergeCell ref="F228:G228"/>
    <mergeCell ref="H228:I228"/>
    <mergeCell ref="J228:K228"/>
    <mergeCell ref="L228:M228"/>
    <mergeCell ref="C229:E229"/>
    <mergeCell ref="F229:G229"/>
    <mergeCell ref="H229:I229"/>
    <mergeCell ref="J229:K229"/>
    <mergeCell ref="C235:E235"/>
    <mergeCell ref="F235:G235"/>
    <mergeCell ref="H235:I235"/>
    <mergeCell ref="A1:M1"/>
    <mergeCell ref="A2:E2"/>
    <mergeCell ref="F2:G2"/>
    <mergeCell ref="H2:I2"/>
    <mergeCell ref="J2:K2"/>
    <mergeCell ref="L2:M2"/>
    <mergeCell ref="A9:E9"/>
    <mergeCell ref="F9:G9"/>
    <mergeCell ref="H9:I9"/>
    <mergeCell ref="J9:K9"/>
    <mergeCell ref="L9:M9"/>
    <mergeCell ref="A10:M10"/>
    <mergeCell ref="B5:E5"/>
    <mergeCell ref="F5:G5"/>
    <mergeCell ref="H5:I5"/>
    <mergeCell ref="J5:K5"/>
    <mergeCell ref="L5:M5"/>
    <mergeCell ref="A8:M8"/>
    <mergeCell ref="A3:E3"/>
    <mergeCell ref="F3:G3"/>
    <mergeCell ref="H3:I3"/>
    <mergeCell ref="J3:K3"/>
    <mergeCell ref="L3:M3"/>
    <mergeCell ref="B4:E4"/>
    <mergeCell ref="F4:G4"/>
    <mergeCell ref="H4:I4"/>
    <mergeCell ref="J4:K4"/>
    <mergeCell ref="L4:M4"/>
    <mergeCell ref="A18:B18"/>
    <mergeCell ref="C18:E18"/>
    <mergeCell ref="F18:G18"/>
    <mergeCell ref="H18:I18"/>
    <mergeCell ref="J18:K18"/>
    <mergeCell ref="L18:M18"/>
    <mergeCell ref="L16:M16"/>
    <mergeCell ref="A17:B17"/>
    <mergeCell ref="C17:E17"/>
    <mergeCell ref="F17:G17"/>
    <mergeCell ref="H17:I17"/>
    <mergeCell ref="J17:K17"/>
    <mergeCell ref="L17:M17"/>
    <mergeCell ref="B11:M11"/>
    <mergeCell ref="B12:M12"/>
    <mergeCell ref="B13:M13"/>
    <mergeCell ref="B14:M14"/>
    <mergeCell ref="B15:M15"/>
    <mergeCell ref="A16:B16"/>
    <mergeCell ref="C16:E16"/>
    <mergeCell ref="F16:G16"/>
    <mergeCell ref="H16:I16"/>
    <mergeCell ref="J16:K16"/>
    <mergeCell ref="L20:M20"/>
    <mergeCell ref="A21:B21"/>
    <mergeCell ref="C21:E21"/>
    <mergeCell ref="F21:G21"/>
    <mergeCell ref="H21:I21"/>
    <mergeCell ref="J21:K21"/>
    <mergeCell ref="L21:M21"/>
    <mergeCell ref="C19:E19"/>
    <mergeCell ref="F19:G19"/>
    <mergeCell ref="H19:I19"/>
    <mergeCell ref="J19:K19"/>
    <mergeCell ref="L19:M19"/>
    <mergeCell ref="A20:B20"/>
    <mergeCell ref="C20:E20"/>
    <mergeCell ref="F20:G20"/>
    <mergeCell ref="H20:I20"/>
    <mergeCell ref="J20:K20"/>
    <mergeCell ref="A24:B24"/>
    <mergeCell ref="C24:E24"/>
    <mergeCell ref="F24:G24"/>
    <mergeCell ref="H24:I24"/>
    <mergeCell ref="J24:K24"/>
    <mergeCell ref="L24:M24"/>
    <mergeCell ref="A23:B23"/>
    <mergeCell ref="C23:E23"/>
    <mergeCell ref="F23:G23"/>
    <mergeCell ref="H23:I23"/>
    <mergeCell ref="J23:K23"/>
    <mergeCell ref="L23:M23"/>
    <mergeCell ref="A22:B22"/>
    <mergeCell ref="C22:E22"/>
    <mergeCell ref="F22:G22"/>
    <mergeCell ref="H22:I22"/>
    <mergeCell ref="J22:K22"/>
    <mergeCell ref="L22:M22"/>
    <mergeCell ref="A28:B28"/>
    <mergeCell ref="C28:E28"/>
    <mergeCell ref="F28:G28"/>
    <mergeCell ref="H28:I28"/>
    <mergeCell ref="J28:K28"/>
    <mergeCell ref="L28:M28"/>
    <mergeCell ref="L26:M26"/>
    <mergeCell ref="A27:B27"/>
    <mergeCell ref="C27:E27"/>
    <mergeCell ref="F27:G27"/>
    <mergeCell ref="H27:I27"/>
    <mergeCell ref="J27:K27"/>
    <mergeCell ref="L27:M27"/>
    <mergeCell ref="C25:E25"/>
    <mergeCell ref="F25:G25"/>
    <mergeCell ref="H25:I25"/>
    <mergeCell ref="J25:K25"/>
    <mergeCell ref="L25:M25"/>
    <mergeCell ref="A26:B26"/>
    <mergeCell ref="C26:E26"/>
    <mergeCell ref="F26:G26"/>
    <mergeCell ref="H26:I26"/>
    <mergeCell ref="J26:K26"/>
    <mergeCell ref="A31:B31"/>
    <mergeCell ref="C31:E31"/>
    <mergeCell ref="F31:G31"/>
    <mergeCell ref="H31:I31"/>
    <mergeCell ref="J31:K31"/>
    <mergeCell ref="L31:M31"/>
    <mergeCell ref="A30:B30"/>
    <mergeCell ref="C30:E30"/>
    <mergeCell ref="F30:G30"/>
    <mergeCell ref="H30:I30"/>
    <mergeCell ref="J30:K30"/>
    <mergeCell ref="L30:M30"/>
    <mergeCell ref="A29:B29"/>
    <mergeCell ref="C29:E29"/>
    <mergeCell ref="F29:G29"/>
    <mergeCell ref="H29:I29"/>
    <mergeCell ref="J29:K29"/>
    <mergeCell ref="L29:M29"/>
    <mergeCell ref="L33:M33"/>
    <mergeCell ref="A34:B34"/>
    <mergeCell ref="C34:E34"/>
    <mergeCell ref="F34:G34"/>
    <mergeCell ref="H34:I34"/>
    <mergeCell ref="J34:K34"/>
    <mergeCell ref="L34:M34"/>
    <mergeCell ref="C32:E32"/>
    <mergeCell ref="F32:G32"/>
    <mergeCell ref="H32:I32"/>
    <mergeCell ref="J32:K32"/>
    <mergeCell ref="L32:M32"/>
    <mergeCell ref="A33:B33"/>
    <mergeCell ref="C33:E33"/>
    <mergeCell ref="F33:G33"/>
    <mergeCell ref="H33:I33"/>
    <mergeCell ref="J33:K33"/>
    <mergeCell ref="C37:E37"/>
    <mergeCell ref="F37:G37"/>
    <mergeCell ref="H37:I37"/>
    <mergeCell ref="J37:K37"/>
    <mergeCell ref="L37:M37"/>
    <mergeCell ref="C38:E38"/>
    <mergeCell ref="F38:G38"/>
    <mergeCell ref="H38:I38"/>
    <mergeCell ref="J38:K38"/>
    <mergeCell ref="L38:M38"/>
    <mergeCell ref="A36:B36"/>
    <mergeCell ref="C36:E36"/>
    <mergeCell ref="F36:G36"/>
    <mergeCell ref="H36:I36"/>
    <mergeCell ref="J36:K36"/>
    <mergeCell ref="L36:M36"/>
    <mergeCell ref="A35:B35"/>
    <mergeCell ref="C35:E35"/>
    <mergeCell ref="F35:G35"/>
    <mergeCell ref="H35:I35"/>
    <mergeCell ref="J35:K35"/>
    <mergeCell ref="L35:M35"/>
    <mergeCell ref="B41:E41"/>
    <mergeCell ref="F41:G41"/>
    <mergeCell ref="H41:I41"/>
    <mergeCell ref="J41:K41"/>
    <mergeCell ref="L41:M41"/>
    <mergeCell ref="B42:E42"/>
    <mergeCell ref="F42:G42"/>
    <mergeCell ref="H42:I42"/>
    <mergeCell ref="J42:K42"/>
    <mergeCell ref="L42:M42"/>
    <mergeCell ref="C39:E39"/>
    <mergeCell ref="F39:G39"/>
    <mergeCell ref="H39:I39"/>
    <mergeCell ref="J39:K39"/>
    <mergeCell ref="L39:M39"/>
    <mergeCell ref="B40:E40"/>
    <mergeCell ref="F40:G40"/>
    <mergeCell ref="H40:I40"/>
    <mergeCell ref="J40:K40"/>
    <mergeCell ref="L40:M40"/>
    <mergeCell ref="C47:E47"/>
    <mergeCell ref="F47:G47"/>
    <mergeCell ref="H47:I47"/>
    <mergeCell ref="J47:K47"/>
    <mergeCell ref="L47:M47"/>
    <mergeCell ref="C48:E48"/>
    <mergeCell ref="F48:G48"/>
    <mergeCell ref="H48:I48"/>
    <mergeCell ref="J48:K48"/>
    <mergeCell ref="L48:M48"/>
    <mergeCell ref="B44:M44"/>
    <mergeCell ref="B45:M45"/>
    <mergeCell ref="A46:B46"/>
    <mergeCell ref="C46:E46"/>
    <mergeCell ref="F46:G46"/>
    <mergeCell ref="H46:I46"/>
    <mergeCell ref="J46:K46"/>
    <mergeCell ref="L46:M46"/>
    <mergeCell ref="B51:E51"/>
    <mergeCell ref="F51:G51"/>
    <mergeCell ref="H51:I51"/>
    <mergeCell ref="J51:K51"/>
    <mergeCell ref="L51:M51"/>
    <mergeCell ref="B52:E52"/>
    <mergeCell ref="F52:G52"/>
    <mergeCell ref="H52:I52"/>
    <mergeCell ref="J52:K52"/>
    <mergeCell ref="L52:M52"/>
    <mergeCell ref="C49:E49"/>
    <mergeCell ref="F49:G49"/>
    <mergeCell ref="H49:I49"/>
    <mergeCell ref="J49:K49"/>
    <mergeCell ref="L49:M49"/>
    <mergeCell ref="B50:E50"/>
    <mergeCell ref="F50:G50"/>
    <mergeCell ref="H50:I50"/>
    <mergeCell ref="J50:K50"/>
    <mergeCell ref="L50:M50"/>
    <mergeCell ref="C57:E57"/>
    <mergeCell ref="F57:G57"/>
    <mergeCell ref="H57:I57"/>
    <mergeCell ref="J57:K57"/>
    <mergeCell ref="L57:M57"/>
    <mergeCell ref="C58:E58"/>
    <mergeCell ref="F58:G58"/>
    <mergeCell ref="H58:I58"/>
    <mergeCell ref="J58:K58"/>
    <mergeCell ref="L58:M58"/>
    <mergeCell ref="B54:M54"/>
    <mergeCell ref="B55:M55"/>
    <mergeCell ref="A56:B56"/>
    <mergeCell ref="C56:E56"/>
    <mergeCell ref="F56:G56"/>
    <mergeCell ref="H56:I56"/>
    <mergeCell ref="J56:K56"/>
    <mergeCell ref="L56:M56"/>
    <mergeCell ref="C62:E62"/>
    <mergeCell ref="F62:G62"/>
    <mergeCell ref="H62:I62"/>
    <mergeCell ref="J62:K62"/>
    <mergeCell ref="L62:M62"/>
    <mergeCell ref="C63:E63"/>
    <mergeCell ref="F63:G63"/>
    <mergeCell ref="H63:I63"/>
    <mergeCell ref="J63:K63"/>
    <mergeCell ref="L63:M63"/>
    <mergeCell ref="A61:B61"/>
    <mergeCell ref="C61:E61"/>
    <mergeCell ref="F61:G61"/>
    <mergeCell ref="H61:I61"/>
    <mergeCell ref="J61:K61"/>
    <mergeCell ref="L61:M61"/>
    <mergeCell ref="C59:E59"/>
    <mergeCell ref="F59:G59"/>
    <mergeCell ref="H59:I59"/>
    <mergeCell ref="J59:K59"/>
    <mergeCell ref="L59:M59"/>
    <mergeCell ref="B60:E60"/>
    <mergeCell ref="F60:G60"/>
    <mergeCell ref="H60:I60"/>
    <mergeCell ref="J60:K60"/>
    <mergeCell ref="L60:M60"/>
    <mergeCell ref="B66:E66"/>
    <mergeCell ref="F66:G66"/>
    <mergeCell ref="H66:I66"/>
    <mergeCell ref="J66:K66"/>
    <mergeCell ref="L66:M66"/>
    <mergeCell ref="B67:E67"/>
    <mergeCell ref="F67:G67"/>
    <mergeCell ref="H67:I67"/>
    <mergeCell ref="J67:K67"/>
    <mergeCell ref="L67:M67"/>
    <mergeCell ref="C64:E64"/>
    <mergeCell ref="F64:G64"/>
    <mergeCell ref="H64:I64"/>
    <mergeCell ref="J64:K64"/>
    <mergeCell ref="L64:M64"/>
    <mergeCell ref="B65:E65"/>
    <mergeCell ref="F65:G65"/>
    <mergeCell ref="H65:I65"/>
    <mergeCell ref="J65:K65"/>
    <mergeCell ref="L65:M65"/>
    <mergeCell ref="A73:B73"/>
    <mergeCell ref="C73:E73"/>
    <mergeCell ref="F73:G73"/>
    <mergeCell ref="H73:I73"/>
    <mergeCell ref="J73:K73"/>
    <mergeCell ref="L73:M73"/>
    <mergeCell ref="A72:B72"/>
    <mergeCell ref="C72:E72"/>
    <mergeCell ref="F72:G72"/>
    <mergeCell ref="H72:I72"/>
    <mergeCell ref="J72:K72"/>
    <mergeCell ref="L72:M72"/>
    <mergeCell ref="B69:M69"/>
    <mergeCell ref="B70:M70"/>
    <mergeCell ref="A71:B71"/>
    <mergeCell ref="C71:E71"/>
    <mergeCell ref="F71:G71"/>
    <mergeCell ref="H71:I71"/>
    <mergeCell ref="J71:K71"/>
    <mergeCell ref="L71:M71"/>
    <mergeCell ref="A77:B77"/>
    <mergeCell ref="C77:E77"/>
    <mergeCell ref="F77:G77"/>
    <mergeCell ref="H77:I77"/>
    <mergeCell ref="J77:K77"/>
    <mergeCell ref="A75:B75"/>
    <mergeCell ref="C75:E75"/>
    <mergeCell ref="F75:G75"/>
    <mergeCell ref="H75:I75"/>
    <mergeCell ref="J75:K75"/>
    <mergeCell ref="L75:M75"/>
    <mergeCell ref="A74:B74"/>
    <mergeCell ref="C74:E74"/>
    <mergeCell ref="F74:G74"/>
    <mergeCell ref="H74:I74"/>
    <mergeCell ref="J74:K74"/>
    <mergeCell ref="L74:M74"/>
    <mergeCell ref="C79:E79"/>
    <mergeCell ref="F79:G79"/>
    <mergeCell ref="H79:I79"/>
    <mergeCell ref="J79:K79"/>
    <mergeCell ref="L79:M79"/>
    <mergeCell ref="C80:E80"/>
    <mergeCell ref="F80:G80"/>
    <mergeCell ref="H80:I80"/>
    <mergeCell ref="J80:K80"/>
    <mergeCell ref="L80:M80"/>
    <mergeCell ref="L77:M77"/>
    <mergeCell ref="C78:E78"/>
    <mergeCell ref="F78:G78"/>
    <mergeCell ref="H78:I78"/>
    <mergeCell ref="J78:K78"/>
    <mergeCell ref="L78:M78"/>
    <mergeCell ref="C76:E76"/>
    <mergeCell ref="F76:G76"/>
    <mergeCell ref="H76:I76"/>
    <mergeCell ref="J76:K76"/>
    <mergeCell ref="L76:M76"/>
    <mergeCell ref="B83:E83"/>
    <mergeCell ref="F83:G83"/>
    <mergeCell ref="H83:I83"/>
    <mergeCell ref="J83:K83"/>
    <mergeCell ref="L83:M83"/>
    <mergeCell ref="B84:E84"/>
    <mergeCell ref="F84:G84"/>
    <mergeCell ref="H84:I84"/>
    <mergeCell ref="J84:K84"/>
    <mergeCell ref="L84:M84"/>
    <mergeCell ref="B81:E81"/>
    <mergeCell ref="F81:G81"/>
    <mergeCell ref="H81:I81"/>
    <mergeCell ref="J81:K81"/>
    <mergeCell ref="L81:M81"/>
    <mergeCell ref="B82:E82"/>
    <mergeCell ref="F82:G82"/>
    <mergeCell ref="H82:I82"/>
    <mergeCell ref="J82:K82"/>
    <mergeCell ref="L82:M82"/>
    <mergeCell ref="L91:M91"/>
    <mergeCell ref="C92:E92"/>
    <mergeCell ref="F92:G92"/>
    <mergeCell ref="H92:I92"/>
    <mergeCell ref="J92:K92"/>
    <mergeCell ref="L92:M92"/>
    <mergeCell ref="C90:E90"/>
    <mergeCell ref="F90:G90"/>
    <mergeCell ref="H90:I90"/>
    <mergeCell ref="J90:K90"/>
    <mergeCell ref="L90:M90"/>
    <mergeCell ref="A91:B91"/>
    <mergeCell ref="C91:E91"/>
    <mergeCell ref="F91:G91"/>
    <mergeCell ref="H91:I91"/>
    <mergeCell ref="J91:K91"/>
    <mergeCell ref="B86:M86"/>
    <mergeCell ref="B87:M87"/>
    <mergeCell ref="B88:M88"/>
    <mergeCell ref="A89:B89"/>
    <mergeCell ref="C89:E89"/>
    <mergeCell ref="F89:G89"/>
    <mergeCell ref="H89:I89"/>
    <mergeCell ref="J89:K89"/>
    <mergeCell ref="L89:M89"/>
    <mergeCell ref="L96:M96"/>
    <mergeCell ref="C97:E97"/>
    <mergeCell ref="F97:G97"/>
    <mergeCell ref="H97:I97"/>
    <mergeCell ref="J97:K97"/>
    <mergeCell ref="L97:M97"/>
    <mergeCell ref="B95:E95"/>
    <mergeCell ref="F95:G95"/>
    <mergeCell ref="H95:I95"/>
    <mergeCell ref="J95:K95"/>
    <mergeCell ref="L95:M95"/>
    <mergeCell ref="A96:B96"/>
    <mergeCell ref="C96:E96"/>
    <mergeCell ref="F96:G96"/>
    <mergeCell ref="H96:I96"/>
    <mergeCell ref="J96:K96"/>
    <mergeCell ref="C93:E93"/>
    <mergeCell ref="F93:G93"/>
    <mergeCell ref="H93:I93"/>
    <mergeCell ref="J93:K93"/>
    <mergeCell ref="L93:M93"/>
    <mergeCell ref="C94:E94"/>
    <mergeCell ref="F94:G94"/>
    <mergeCell ref="H94:I94"/>
    <mergeCell ref="J94:K94"/>
    <mergeCell ref="L94:M94"/>
    <mergeCell ref="L101:M101"/>
    <mergeCell ref="C102:E102"/>
    <mergeCell ref="F102:G102"/>
    <mergeCell ref="H102:I102"/>
    <mergeCell ref="J102:K102"/>
    <mergeCell ref="L102:M102"/>
    <mergeCell ref="B100:E100"/>
    <mergeCell ref="F100:G100"/>
    <mergeCell ref="H100:I100"/>
    <mergeCell ref="J100:K100"/>
    <mergeCell ref="L100:M100"/>
    <mergeCell ref="A101:B101"/>
    <mergeCell ref="C101:E101"/>
    <mergeCell ref="F101:G101"/>
    <mergeCell ref="H101:I101"/>
    <mergeCell ref="J101:K101"/>
    <mergeCell ref="C98:E98"/>
    <mergeCell ref="F98:G98"/>
    <mergeCell ref="H98:I98"/>
    <mergeCell ref="J98:K98"/>
    <mergeCell ref="L98:M98"/>
    <mergeCell ref="C99:E99"/>
    <mergeCell ref="F99:G99"/>
    <mergeCell ref="H99:I99"/>
    <mergeCell ref="J99:K99"/>
    <mergeCell ref="L99:M99"/>
    <mergeCell ref="L106:M106"/>
    <mergeCell ref="C107:E107"/>
    <mergeCell ref="F107:G107"/>
    <mergeCell ref="H107:I107"/>
    <mergeCell ref="J107:K107"/>
    <mergeCell ref="L107:M107"/>
    <mergeCell ref="B105:E105"/>
    <mergeCell ref="F105:G105"/>
    <mergeCell ref="H105:I105"/>
    <mergeCell ref="J105:K105"/>
    <mergeCell ref="L105:M105"/>
    <mergeCell ref="A106:B106"/>
    <mergeCell ref="C106:E106"/>
    <mergeCell ref="F106:G106"/>
    <mergeCell ref="H106:I106"/>
    <mergeCell ref="J106:K106"/>
    <mergeCell ref="C103:E103"/>
    <mergeCell ref="F103:G103"/>
    <mergeCell ref="H103:I103"/>
    <mergeCell ref="J103:K103"/>
    <mergeCell ref="L103:M103"/>
    <mergeCell ref="C104:E104"/>
    <mergeCell ref="F104:G104"/>
    <mergeCell ref="H104:I104"/>
    <mergeCell ref="J104:K104"/>
    <mergeCell ref="L104:M104"/>
    <mergeCell ref="A111:B111"/>
    <mergeCell ref="C111:E111"/>
    <mergeCell ref="F111:G111"/>
    <mergeCell ref="H111:I111"/>
    <mergeCell ref="J111:K111"/>
    <mergeCell ref="A109:B109"/>
    <mergeCell ref="C109:E109"/>
    <mergeCell ref="F109:G109"/>
    <mergeCell ref="H109:I109"/>
    <mergeCell ref="J109:K109"/>
    <mergeCell ref="L109:M109"/>
    <mergeCell ref="A108:B108"/>
    <mergeCell ref="C108:E108"/>
    <mergeCell ref="F108:G108"/>
    <mergeCell ref="H108:I108"/>
    <mergeCell ref="J108:K108"/>
    <mergeCell ref="L108:M108"/>
    <mergeCell ref="C113:E113"/>
    <mergeCell ref="F113:G113"/>
    <mergeCell ref="H113:I113"/>
    <mergeCell ref="J113:K113"/>
    <mergeCell ref="L113:M113"/>
    <mergeCell ref="C114:E114"/>
    <mergeCell ref="F114:G114"/>
    <mergeCell ref="H114:I114"/>
    <mergeCell ref="J114:K114"/>
    <mergeCell ref="L114:M114"/>
    <mergeCell ref="L111:M111"/>
    <mergeCell ref="C112:E112"/>
    <mergeCell ref="F112:G112"/>
    <mergeCell ref="H112:I112"/>
    <mergeCell ref="J112:K112"/>
    <mergeCell ref="L112:M112"/>
    <mergeCell ref="C110:E110"/>
    <mergeCell ref="F110:G110"/>
    <mergeCell ref="H110:I110"/>
    <mergeCell ref="J110:K110"/>
    <mergeCell ref="L110:M110"/>
    <mergeCell ref="B120:M120"/>
    <mergeCell ref="A121:B121"/>
    <mergeCell ref="C121:E121"/>
    <mergeCell ref="F121:G121"/>
    <mergeCell ref="H121:I121"/>
    <mergeCell ref="J121:K121"/>
    <mergeCell ref="L121:M121"/>
    <mergeCell ref="B117:E117"/>
    <mergeCell ref="F117:G117"/>
    <mergeCell ref="H117:I117"/>
    <mergeCell ref="J117:K117"/>
    <mergeCell ref="L117:M117"/>
    <mergeCell ref="B119:M119"/>
    <mergeCell ref="B115:E115"/>
    <mergeCell ref="F115:G115"/>
    <mergeCell ref="H115:I115"/>
    <mergeCell ref="J115:K115"/>
    <mergeCell ref="L115:M115"/>
    <mergeCell ref="B116:E116"/>
    <mergeCell ref="F116:G116"/>
    <mergeCell ref="H116:I116"/>
    <mergeCell ref="J116:K116"/>
    <mergeCell ref="L116:M116"/>
    <mergeCell ref="L124:M124"/>
    <mergeCell ref="C125:E125"/>
    <mergeCell ref="F125:G125"/>
    <mergeCell ref="H125:I125"/>
    <mergeCell ref="J125:K125"/>
    <mergeCell ref="L125:M125"/>
    <mergeCell ref="C123:E123"/>
    <mergeCell ref="F123:G123"/>
    <mergeCell ref="H123:I123"/>
    <mergeCell ref="J123:K123"/>
    <mergeCell ref="L123:M123"/>
    <mergeCell ref="A124:B124"/>
    <mergeCell ref="C124:E124"/>
    <mergeCell ref="F124:G124"/>
    <mergeCell ref="H124:I124"/>
    <mergeCell ref="J124:K124"/>
    <mergeCell ref="A122:B122"/>
    <mergeCell ref="C122:E122"/>
    <mergeCell ref="F122:G122"/>
    <mergeCell ref="H122:I122"/>
    <mergeCell ref="J122:K122"/>
    <mergeCell ref="L122:M122"/>
    <mergeCell ref="B128:E128"/>
    <mergeCell ref="F128:G128"/>
    <mergeCell ref="H128:I128"/>
    <mergeCell ref="J128:K128"/>
    <mergeCell ref="L128:M128"/>
    <mergeCell ref="B129:E129"/>
    <mergeCell ref="F129:G129"/>
    <mergeCell ref="H129:I129"/>
    <mergeCell ref="J129:K129"/>
    <mergeCell ref="L129:M129"/>
    <mergeCell ref="C126:E126"/>
    <mergeCell ref="F126:G126"/>
    <mergeCell ref="H126:I126"/>
    <mergeCell ref="J126:K126"/>
    <mergeCell ref="L126:M126"/>
    <mergeCell ref="C127:E127"/>
    <mergeCell ref="F127:G127"/>
    <mergeCell ref="H127:I127"/>
    <mergeCell ref="J127:K127"/>
    <mergeCell ref="L127:M127"/>
    <mergeCell ref="B133:M133"/>
    <mergeCell ref="B134:M134"/>
    <mergeCell ref="B135:M135"/>
    <mergeCell ref="A136:B136"/>
    <mergeCell ref="C136:E136"/>
    <mergeCell ref="F136:G136"/>
    <mergeCell ref="H136:I136"/>
    <mergeCell ref="J136:K136"/>
    <mergeCell ref="L136:M136"/>
    <mergeCell ref="B130:E130"/>
    <mergeCell ref="F130:G130"/>
    <mergeCell ref="H130:I130"/>
    <mergeCell ref="J130:K130"/>
    <mergeCell ref="L130:M130"/>
    <mergeCell ref="B131:E131"/>
    <mergeCell ref="F131:G131"/>
    <mergeCell ref="H131:I131"/>
    <mergeCell ref="J131:K131"/>
    <mergeCell ref="L131:M131"/>
    <mergeCell ref="A140:B140"/>
    <mergeCell ref="C140:E140"/>
    <mergeCell ref="F140:G140"/>
    <mergeCell ref="H140:I140"/>
    <mergeCell ref="J140:K140"/>
    <mergeCell ref="L140:M140"/>
    <mergeCell ref="L138:M138"/>
    <mergeCell ref="C139:E139"/>
    <mergeCell ref="F139:G139"/>
    <mergeCell ref="H139:I139"/>
    <mergeCell ref="J139:K139"/>
    <mergeCell ref="L139:M139"/>
    <mergeCell ref="C137:E137"/>
    <mergeCell ref="F137:G137"/>
    <mergeCell ref="H137:I137"/>
    <mergeCell ref="J137:K137"/>
    <mergeCell ref="L137:M137"/>
    <mergeCell ref="A138:B138"/>
    <mergeCell ref="C138:E138"/>
    <mergeCell ref="F138:G138"/>
    <mergeCell ref="H138:I138"/>
    <mergeCell ref="J138:K138"/>
    <mergeCell ref="A145:B145"/>
    <mergeCell ref="C145:E145"/>
    <mergeCell ref="F145:G145"/>
    <mergeCell ref="H145:I145"/>
    <mergeCell ref="J145:K145"/>
    <mergeCell ref="A143:B143"/>
    <mergeCell ref="C143:E143"/>
    <mergeCell ref="F143:G143"/>
    <mergeCell ref="H143:I143"/>
    <mergeCell ref="J143:K143"/>
    <mergeCell ref="L143:M143"/>
    <mergeCell ref="C141:E141"/>
    <mergeCell ref="F141:G141"/>
    <mergeCell ref="H141:I141"/>
    <mergeCell ref="J141:K141"/>
    <mergeCell ref="L141:M141"/>
    <mergeCell ref="C142:E142"/>
    <mergeCell ref="F142:G142"/>
    <mergeCell ref="H142:I142"/>
    <mergeCell ref="J142:K142"/>
    <mergeCell ref="L142:M142"/>
    <mergeCell ref="C147:E147"/>
    <mergeCell ref="F147:G147"/>
    <mergeCell ref="H147:I147"/>
    <mergeCell ref="J147:K147"/>
    <mergeCell ref="L147:M147"/>
    <mergeCell ref="C148:E148"/>
    <mergeCell ref="F148:G148"/>
    <mergeCell ref="H148:I148"/>
    <mergeCell ref="J148:K148"/>
    <mergeCell ref="L148:M148"/>
    <mergeCell ref="L145:M145"/>
    <mergeCell ref="C146:E146"/>
    <mergeCell ref="F146:G146"/>
    <mergeCell ref="H146:I146"/>
    <mergeCell ref="J146:K146"/>
    <mergeCell ref="L146:M146"/>
    <mergeCell ref="C144:E144"/>
    <mergeCell ref="F144:G144"/>
    <mergeCell ref="H144:I144"/>
    <mergeCell ref="J144:K144"/>
    <mergeCell ref="L144:M144"/>
    <mergeCell ref="A152:B152"/>
    <mergeCell ref="C152:E152"/>
    <mergeCell ref="F152:G152"/>
    <mergeCell ref="H152:I152"/>
    <mergeCell ref="J152:K152"/>
    <mergeCell ref="L152:M152"/>
    <mergeCell ref="L150:M150"/>
    <mergeCell ref="C151:E151"/>
    <mergeCell ref="F151:G151"/>
    <mergeCell ref="H151:I151"/>
    <mergeCell ref="J151:K151"/>
    <mergeCell ref="L151:M151"/>
    <mergeCell ref="B149:E149"/>
    <mergeCell ref="F149:G149"/>
    <mergeCell ref="H149:I149"/>
    <mergeCell ref="J149:K149"/>
    <mergeCell ref="L149:M149"/>
    <mergeCell ref="A150:B150"/>
    <mergeCell ref="C150:E150"/>
    <mergeCell ref="F150:G150"/>
    <mergeCell ref="H150:I150"/>
    <mergeCell ref="J150:K150"/>
    <mergeCell ref="C156:E156"/>
    <mergeCell ref="F156:G156"/>
    <mergeCell ref="H156:I156"/>
    <mergeCell ref="J156:K156"/>
    <mergeCell ref="L156:M156"/>
    <mergeCell ref="A157:B157"/>
    <mergeCell ref="C157:E157"/>
    <mergeCell ref="F157:G157"/>
    <mergeCell ref="H157:I157"/>
    <mergeCell ref="J157:K157"/>
    <mergeCell ref="L154:M154"/>
    <mergeCell ref="C155:E155"/>
    <mergeCell ref="F155:G155"/>
    <mergeCell ref="H155:I155"/>
    <mergeCell ref="J155:K155"/>
    <mergeCell ref="L155:M155"/>
    <mergeCell ref="C153:E153"/>
    <mergeCell ref="F153:G153"/>
    <mergeCell ref="H153:I153"/>
    <mergeCell ref="J153:K153"/>
    <mergeCell ref="L153:M153"/>
    <mergeCell ref="A154:B154"/>
    <mergeCell ref="C154:E154"/>
    <mergeCell ref="F154:G154"/>
    <mergeCell ref="H154:I154"/>
    <mergeCell ref="J154:K154"/>
    <mergeCell ref="C160:E160"/>
    <mergeCell ref="F160:G160"/>
    <mergeCell ref="H160:I160"/>
    <mergeCell ref="J160:K160"/>
    <mergeCell ref="L160:M160"/>
    <mergeCell ref="C161:E161"/>
    <mergeCell ref="F161:G161"/>
    <mergeCell ref="H161:I161"/>
    <mergeCell ref="J161:K161"/>
    <mergeCell ref="L161:M161"/>
    <mergeCell ref="A159:B159"/>
    <mergeCell ref="C159:E159"/>
    <mergeCell ref="F159:G159"/>
    <mergeCell ref="H159:I159"/>
    <mergeCell ref="J159:K159"/>
    <mergeCell ref="L159:M159"/>
    <mergeCell ref="L157:M157"/>
    <mergeCell ref="C158:E158"/>
    <mergeCell ref="F158:G158"/>
    <mergeCell ref="H158:I158"/>
    <mergeCell ref="J158:K158"/>
    <mergeCell ref="L158:M158"/>
    <mergeCell ref="B164:E164"/>
    <mergeCell ref="F164:G164"/>
    <mergeCell ref="H164:I164"/>
    <mergeCell ref="J164:K164"/>
    <mergeCell ref="L164:M164"/>
    <mergeCell ref="B165:E165"/>
    <mergeCell ref="F165:G165"/>
    <mergeCell ref="H165:I165"/>
    <mergeCell ref="J165:K165"/>
    <mergeCell ref="L165:M165"/>
    <mergeCell ref="C162:E162"/>
    <mergeCell ref="F162:G162"/>
    <mergeCell ref="H162:I162"/>
    <mergeCell ref="J162:K162"/>
    <mergeCell ref="L162:M162"/>
    <mergeCell ref="B163:E163"/>
    <mergeCell ref="F163:G163"/>
    <mergeCell ref="H163:I163"/>
    <mergeCell ref="J163:K163"/>
    <mergeCell ref="L163:M163"/>
    <mergeCell ref="C170:E170"/>
    <mergeCell ref="F170:G170"/>
    <mergeCell ref="H170:I170"/>
    <mergeCell ref="J170:K170"/>
    <mergeCell ref="L170:M170"/>
    <mergeCell ref="C171:E171"/>
    <mergeCell ref="F171:G171"/>
    <mergeCell ref="H171:I171"/>
    <mergeCell ref="J171:K171"/>
    <mergeCell ref="L171:M171"/>
    <mergeCell ref="B167:M167"/>
    <mergeCell ref="B168:M168"/>
    <mergeCell ref="A169:B169"/>
    <mergeCell ref="C169:E169"/>
    <mergeCell ref="F169:G169"/>
    <mergeCell ref="H169:I169"/>
    <mergeCell ref="J169:K169"/>
    <mergeCell ref="L169:M169"/>
    <mergeCell ref="B174:E174"/>
    <mergeCell ref="F174:G174"/>
    <mergeCell ref="H174:I174"/>
    <mergeCell ref="J174:K174"/>
    <mergeCell ref="L174:M174"/>
    <mergeCell ref="B175:E175"/>
    <mergeCell ref="F175:G175"/>
    <mergeCell ref="H175:I175"/>
    <mergeCell ref="J175:K175"/>
    <mergeCell ref="L175:M175"/>
    <mergeCell ref="C172:E172"/>
    <mergeCell ref="F172:G172"/>
    <mergeCell ref="H172:I172"/>
    <mergeCell ref="J172:K172"/>
    <mergeCell ref="L172:M172"/>
    <mergeCell ref="B173:E173"/>
    <mergeCell ref="F173:G173"/>
    <mergeCell ref="H173:I173"/>
    <mergeCell ref="J173:K173"/>
    <mergeCell ref="L173:M173"/>
    <mergeCell ref="C180:E180"/>
    <mergeCell ref="F180:G180"/>
    <mergeCell ref="H180:I180"/>
    <mergeCell ref="J180:K180"/>
    <mergeCell ref="L180:M180"/>
    <mergeCell ref="C181:E181"/>
    <mergeCell ref="F181:G181"/>
    <mergeCell ref="H181:I181"/>
    <mergeCell ref="J181:K181"/>
    <mergeCell ref="L181:M181"/>
    <mergeCell ref="B177:M177"/>
    <mergeCell ref="B178:M178"/>
    <mergeCell ref="A179:B179"/>
    <mergeCell ref="C179:E179"/>
    <mergeCell ref="F179:G179"/>
    <mergeCell ref="H179:I179"/>
    <mergeCell ref="J179:K179"/>
    <mergeCell ref="L179:M179"/>
    <mergeCell ref="B184:E184"/>
    <mergeCell ref="F184:G184"/>
    <mergeCell ref="H184:I184"/>
    <mergeCell ref="J184:K184"/>
    <mergeCell ref="L184:M184"/>
    <mergeCell ref="B185:E185"/>
    <mergeCell ref="F185:G185"/>
    <mergeCell ref="H185:I185"/>
    <mergeCell ref="J185:K185"/>
    <mergeCell ref="L185:M185"/>
    <mergeCell ref="C182:E182"/>
    <mergeCell ref="F182:G182"/>
    <mergeCell ref="H182:I182"/>
    <mergeCell ref="J182:K182"/>
    <mergeCell ref="L182:M182"/>
    <mergeCell ref="B183:E183"/>
    <mergeCell ref="F183:G183"/>
    <mergeCell ref="H183:I183"/>
    <mergeCell ref="J183:K183"/>
    <mergeCell ref="L183:M183"/>
    <mergeCell ref="C190:E190"/>
    <mergeCell ref="F190:G190"/>
    <mergeCell ref="H190:I190"/>
    <mergeCell ref="J190:K190"/>
    <mergeCell ref="L190:M190"/>
    <mergeCell ref="C191:E191"/>
    <mergeCell ref="F191:G191"/>
    <mergeCell ref="H191:I191"/>
    <mergeCell ref="J191:K191"/>
    <mergeCell ref="L191:M191"/>
    <mergeCell ref="B187:M187"/>
    <mergeCell ref="B188:M188"/>
    <mergeCell ref="A189:B189"/>
    <mergeCell ref="C189:E189"/>
    <mergeCell ref="F189:G189"/>
    <mergeCell ref="H189:I189"/>
    <mergeCell ref="J189:K189"/>
    <mergeCell ref="L189:M189"/>
    <mergeCell ref="J248:K248"/>
    <mergeCell ref="L248:M248"/>
    <mergeCell ref="B237:E237"/>
    <mergeCell ref="F237:G237"/>
    <mergeCell ref="H237:I237"/>
    <mergeCell ref="J237:K237"/>
    <mergeCell ref="L237:M237"/>
    <mergeCell ref="B238:E238"/>
    <mergeCell ref="C192:E192"/>
    <mergeCell ref="F192:G192"/>
    <mergeCell ref="H192:I192"/>
    <mergeCell ref="J192:K192"/>
    <mergeCell ref="L192:M192"/>
    <mergeCell ref="B193:E193"/>
    <mergeCell ref="F193:G193"/>
    <mergeCell ref="H193:I193"/>
    <mergeCell ref="J193:K193"/>
    <mergeCell ref="L193:M193"/>
    <mergeCell ref="A246:B246"/>
    <mergeCell ref="F246:G246"/>
    <mergeCell ref="H246:I246"/>
    <mergeCell ref="J246:K246"/>
    <mergeCell ref="C246:E246"/>
    <mergeCell ref="C244:E244"/>
    <mergeCell ref="L244:M244"/>
    <mergeCell ref="J244:K244"/>
    <mergeCell ref="H244:I244"/>
    <mergeCell ref="F244:G244"/>
    <mergeCell ref="L246:M246"/>
    <mergeCell ref="A218:B218"/>
    <mergeCell ref="C218:E218"/>
    <mergeCell ref="F218:G218"/>
    <mergeCell ref="B256:M256"/>
    <mergeCell ref="B257:M257"/>
    <mergeCell ref="A258:B258"/>
    <mergeCell ref="C258:E258"/>
    <mergeCell ref="F258:G258"/>
    <mergeCell ref="H258:I258"/>
    <mergeCell ref="J258:K258"/>
    <mergeCell ref="L258:M258"/>
    <mergeCell ref="B255:M255"/>
    <mergeCell ref="B196:E196"/>
    <mergeCell ref="F196:G196"/>
    <mergeCell ref="H196:I196"/>
    <mergeCell ref="J196:K196"/>
    <mergeCell ref="L196:M196"/>
    <mergeCell ref="B194:E194"/>
    <mergeCell ref="F194:G194"/>
    <mergeCell ref="H194:I194"/>
    <mergeCell ref="J194:K194"/>
    <mergeCell ref="L194:M194"/>
    <mergeCell ref="B195:E195"/>
    <mergeCell ref="F195:G195"/>
    <mergeCell ref="H195:I195"/>
    <mergeCell ref="J195:K195"/>
    <mergeCell ref="L195:M195"/>
    <mergeCell ref="J211:K211"/>
    <mergeCell ref="L211:M211"/>
    <mergeCell ref="B210:E210"/>
    <mergeCell ref="F210:G210"/>
    <mergeCell ref="H210:I210"/>
    <mergeCell ref="J210:K210"/>
    <mergeCell ref="L210:M210"/>
    <mergeCell ref="B211:E211"/>
    <mergeCell ref="C261:E261"/>
    <mergeCell ref="F261:G261"/>
    <mergeCell ref="H261:I261"/>
    <mergeCell ref="J261:K261"/>
    <mergeCell ref="L261:M261"/>
    <mergeCell ref="A262:B262"/>
    <mergeCell ref="C262:E262"/>
    <mergeCell ref="F262:G262"/>
    <mergeCell ref="H262:I262"/>
    <mergeCell ref="J262:K262"/>
    <mergeCell ref="A260:B260"/>
    <mergeCell ref="C260:E260"/>
    <mergeCell ref="F260:G260"/>
    <mergeCell ref="H260:I260"/>
    <mergeCell ref="J260:K260"/>
    <mergeCell ref="L260:M260"/>
    <mergeCell ref="A259:B259"/>
    <mergeCell ref="C259:E259"/>
    <mergeCell ref="F259:G259"/>
    <mergeCell ref="H259:I259"/>
    <mergeCell ref="J259:K259"/>
    <mergeCell ref="L259:M259"/>
    <mergeCell ref="C265:E265"/>
    <mergeCell ref="F265:G265"/>
    <mergeCell ref="H265:I265"/>
    <mergeCell ref="J265:K265"/>
    <mergeCell ref="L265:M265"/>
    <mergeCell ref="C266:E266"/>
    <mergeCell ref="F266:G266"/>
    <mergeCell ref="H266:I266"/>
    <mergeCell ref="J266:K266"/>
    <mergeCell ref="L266:M266"/>
    <mergeCell ref="A264:B264"/>
    <mergeCell ref="C264:E264"/>
    <mergeCell ref="F264:G264"/>
    <mergeCell ref="H264:I264"/>
    <mergeCell ref="J264:K264"/>
    <mergeCell ref="L264:M264"/>
    <mergeCell ref="L262:M262"/>
    <mergeCell ref="C263:E263"/>
    <mergeCell ref="F263:G263"/>
    <mergeCell ref="H263:I263"/>
    <mergeCell ref="J263:K263"/>
    <mergeCell ref="L263:M263"/>
    <mergeCell ref="B269:E269"/>
    <mergeCell ref="F269:G269"/>
    <mergeCell ref="H269:I269"/>
    <mergeCell ref="J269:K269"/>
    <mergeCell ref="L269:M269"/>
    <mergeCell ref="B270:E270"/>
    <mergeCell ref="F270:G270"/>
    <mergeCell ref="H270:I270"/>
    <mergeCell ref="J270:K270"/>
    <mergeCell ref="L270:M270"/>
    <mergeCell ref="C267:E267"/>
    <mergeCell ref="F267:G267"/>
    <mergeCell ref="H267:I267"/>
    <mergeCell ref="J267:K267"/>
    <mergeCell ref="L267:M267"/>
    <mergeCell ref="B268:E268"/>
    <mergeCell ref="F268:G268"/>
    <mergeCell ref="H268:I268"/>
    <mergeCell ref="J268:K268"/>
    <mergeCell ref="L268:M268"/>
    <mergeCell ref="C275:E275"/>
    <mergeCell ref="F275:G275"/>
    <mergeCell ref="H275:I275"/>
    <mergeCell ref="J275:K275"/>
    <mergeCell ref="L275:M275"/>
    <mergeCell ref="A276:B276"/>
    <mergeCell ref="C276:E276"/>
    <mergeCell ref="F276:G276"/>
    <mergeCell ref="H276:I276"/>
    <mergeCell ref="J276:K276"/>
    <mergeCell ref="B272:M272"/>
    <mergeCell ref="B273:M273"/>
    <mergeCell ref="A274:B274"/>
    <mergeCell ref="C274:E274"/>
    <mergeCell ref="F274:G274"/>
    <mergeCell ref="H274:I274"/>
    <mergeCell ref="J274:K274"/>
    <mergeCell ref="L274:M274"/>
    <mergeCell ref="A279:B279"/>
    <mergeCell ref="C279:E279"/>
    <mergeCell ref="F279:G279"/>
    <mergeCell ref="H279:I279"/>
    <mergeCell ref="J279:K279"/>
    <mergeCell ref="L279:M279"/>
    <mergeCell ref="A278:B278"/>
    <mergeCell ref="C278:E278"/>
    <mergeCell ref="F278:G278"/>
    <mergeCell ref="H278:I278"/>
    <mergeCell ref="J278:K278"/>
    <mergeCell ref="L278:M278"/>
    <mergeCell ref="L276:M276"/>
    <mergeCell ref="A277:B277"/>
    <mergeCell ref="C277:E277"/>
    <mergeCell ref="F277:G277"/>
    <mergeCell ref="H277:I277"/>
    <mergeCell ref="J277:K277"/>
    <mergeCell ref="L277:M277"/>
    <mergeCell ref="A283:B283"/>
    <mergeCell ref="C283:E283"/>
    <mergeCell ref="F283:G283"/>
    <mergeCell ref="H283:I283"/>
    <mergeCell ref="J283:K283"/>
    <mergeCell ref="L283:M283"/>
    <mergeCell ref="L281:M281"/>
    <mergeCell ref="A282:B282"/>
    <mergeCell ref="C282:E282"/>
    <mergeCell ref="F282:G282"/>
    <mergeCell ref="H282:I282"/>
    <mergeCell ref="J282:K282"/>
    <mergeCell ref="L282:M282"/>
    <mergeCell ref="C280:E280"/>
    <mergeCell ref="F280:G280"/>
    <mergeCell ref="H280:I280"/>
    <mergeCell ref="J280:K280"/>
    <mergeCell ref="L280:M280"/>
    <mergeCell ref="A281:B281"/>
    <mergeCell ref="C281:E281"/>
    <mergeCell ref="F281:G281"/>
    <mergeCell ref="H281:I281"/>
    <mergeCell ref="J281:K281"/>
    <mergeCell ref="L285:M285"/>
    <mergeCell ref="A286:B286"/>
    <mergeCell ref="C286:E286"/>
    <mergeCell ref="F286:G286"/>
    <mergeCell ref="H286:I286"/>
    <mergeCell ref="J286:K286"/>
    <mergeCell ref="L286:M286"/>
    <mergeCell ref="C284:E284"/>
    <mergeCell ref="F284:G284"/>
    <mergeCell ref="H284:I284"/>
    <mergeCell ref="J284:K284"/>
    <mergeCell ref="L284:M284"/>
    <mergeCell ref="A285:B285"/>
    <mergeCell ref="C285:E285"/>
    <mergeCell ref="F285:G285"/>
    <mergeCell ref="H285:I285"/>
    <mergeCell ref="J285:K285"/>
    <mergeCell ref="H289:I289"/>
    <mergeCell ref="J289:K289"/>
    <mergeCell ref="L289:M289"/>
    <mergeCell ref="B290:E290"/>
    <mergeCell ref="F290:G290"/>
    <mergeCell ref="H290:I290"/>
    <mergeCell ref="J290:K290"/>
    <mergeCell ref="L290:M290"/>
    <mergeCell ref="C287:E287"/>
    <mergeCell ref="F287:G287"/>
    <mergeCell ref="H287:I287"/>
    <mergeCell ref="J287:K287"/>
    <mergeCell ref="L287:M287"/>
    <mergeCell ref="C288:E288"/>
    <mergeCell ref="F288:G288"/>
    <mergeCell ref="H288:I288"/>
    <mergeCell ref="J288:K288"/>
    <mergeCell ref="L288:M288"/>
    <mergeCell ref="B303:M303"/>
    <mergeCell ref="B294:M294"/>
    <mergeCell ref="B295:M295"/>
    <mergeCell ref="A296:B296"/>
    <mergeCell ref="C296:E296"/>
    <mergeCell ref="F296:G296"/>
    <mergeCell ref="H296:I296"/>
    <mergeCell ref="J296:K296"/>
    <mergeCell ref="L296:M296"/>
    <mergeCell ref="B291:E291"/>
    <mergeCell ref="F291:G291"/>
    <mergeCell ref="H291:I291"/>
    <mergeCell ref="J291:K291"/>
    <mergeCell ref="L291:M291"/>
    <mergeCell ref="B292:E292"/>
    <mergeCell ref="F292:G292"/>
    <mergeCell ref="H292:I292"/>
    <mergeCell ref="J292:K292"/>
    <mergeCell ref="L292:M292"/>
    <mergeCell ref="C297:E297"/>
    <mergeCell ref="F297:G297"/>
    <mergeCell ref="H297:I297"/>
    <mergeCell ref="J297:K297"/>
    <mergeCell ref="L297:M297"/>
    <mergeCell ref="C298:E298"/>
    <mergeCell ref="F298:G298"/>
    <mergeCell ref="H298:I298"/>
    <mergeCell ref="J298:K298"/>
    <mergeCell ref="B241:M241"/>
    <mergeCell ref="A242:B242"/>
    <mergeCell ref="C242:E242"/>
    <mergeCell ref="F242:G242"/>
    <mergeCell ref="H242:I242"/>
    <mergeCell ref="J242:K242"/>
    <mergeCell ref="L242:M242"/>
    <mergeCell ref="A243:B243"/>
    <mergeCell ref="C243:E243"/>
    <mergeCell ref="L298:M298"/>
    <mergeCell ref="B251:E251"/>
    <mergeCell ref="F251:G251"/>
    <mergeCell ref="H251:I251"/>
    <mergeCell ref="J251:K251"/>
    <mergeCell ref="L251:M251"/>
    <mergeCell ref="B252:E252"/>
    <mergeCell ref="F252:G252"/>
    <mergeCell ref="H252:I252"/>
    <mergeCell ref="J252:K252"/>
    <mergeCell ref="L252:M252"/>
    <mergeCell ref="C249:E249"/>
    <mergeCell ref="F249:G249"/>
    <mergeCell ref="H249:I249"/>
    <mergeCell ref="J249:K249"/>
    <mergeCell ref="L249:M249"/>
    <mergeCell ref="B250:E250"/>
    <mergeCell ref="F250:G250"/>
    <mergeCell ref="H250:I250"/>
    <mergeCell ref="J250:K250"/>
    <mergeCell ref="L250:M250"/>
    <mergeCell ref="C289:E289"/>
    <mergeCell ref="F289:G289"/>
    <mergeCell ref="H305:I305"/>
    <mergeCell ref="J305:K305"/>
    <mergeCell ref="L305:M305"/>
    <mergeCell ref="C247:E247"/>
    <mergeCell ref="F247:G247"/>
    <mergeCell ref="H247:I247"/>
    <mergeCell ref="J247:K247"/>
    <mergeCell ref="L247:M247"/>
    <mergeCell ref="C248:E248"/>
    <mergeCell ref="F248:G248"/>
    <mergeCell ref="H248:I248"/>
    <mergeCell ref="B299:E299"/>
    <mergeCell ref="F299:G299"/>
    <mergeCell ref="H299:I299"/>
    <mergeCell ref="J299:K299"/>
    <mergeCell ref="L299:M299"/>
    <mergeCell ref="A306:B306"/>
    <mergeCell ref="C306:E306"/>
    <mergeCell ref="F306:G306"/>
    <mergeCell ref="H306:I306"/>
    <mergeCell ref="J306:K306"/>
    <mergeCell ref="L306:M306"/>
    <mergeCell ref="B300:E300"/>
    <mergeCell ref="F300:G300"/>
    <mergeCell ref="H300:I300"/>
    <mergeCell ref="J300:K300"/>
    <mergeCell ref="L300:M300"/>
    <mergeCell ref="B301:E301"/>
    <mergeCell ref="F301:G301"/>
    <mergeCell ref="H301:I301"/>
    <mergeCell ref="J301:K301"/>
    <mergeCell ref="L301:M301"/>
    <mergeCell ref="A232:B232"/>
    <mergeCell ref="C232:E232"/>
    <mergeCell ref="F232:G232"/>
    <mergeCell ref="H232:I232"/>
    <mergeCell ref="J232:K232"/>
    <mergeCell ref="L232:M232"/>
    <mergeCell ref="C233:E233"/>
    <mergeCell ref="F233:G233"/>
    <mergeCell ref="H233:I233"/>
    <mergeCell ref="J233:K233"/>
    <mergeCell ref="L233:M233"/>
    <mergeCell ref="L310:M310"/>
    <mergeCell ref="F243:G243"/>
    <mergeCell ref="H243:I243"/>
    <mergeCell ref="J243:K243"/>
    <mergeCell ref="L243:M243"/>
    <mergeCell ref="A307:B307"/>
    <mergeCell ref="C307:E307"/>
    <mergeCell ref="F307:G307"/>
    <mergeCell ref="H307:I307"/>
    <mergeCell ref="J307:K307"/>
    <mergeCell ref="L307:M307"/>
    <mergeCell ref="A308:B308"/>
    <mergeCell ref="C308:E308"/>
    <mergeCell ref="F308:G308"/>
    <mergeCell ref="H308:I308"/>
    <mergeCell ref="J308:K308"/>
    <mergeCell ref="L308:M308"/>
    <mergeCell ref="B304:M304"/>
    <mergeCell ref="A305:B305"/>
    <mergeCell ref="C305:E305"/>
    <mergeCell ref="F305:G305"/>
    <mergeCell ref="L315:M315"/>
    <mergeCell ref="B316:E316"/>
    <mergeCell ref="F316:G316"/>
    <mergeCell ref="H316:I316"/>
    <mergeCell ref="J316:K316"/>
    <mergeCell ref="L316:M316"/>
    <mergeCell ref="A312:B312"/>
    <mergeCell ref="C312:E312"/>
    <mergeCell ref="F312:G312"/>
    <mergeCell ref="H312:I312"/>
    <mergeCell ref="J312:K312"/>
    <mergeCell ref="L312:M312"/>
    <mergeCell ref="C309:E309"/>
    <mergeCell ref="F309:G309"/>
    <mergeCell ref="H309:I309"/>
    <mergeCell ref="J309:K309"/>
    <mergeCell ref="L309:M309"/>
    <mergeCell ref="A310:B310"/>
    <mergeCell ref="C310:E310"/>
    <mergeCell ref="F310:G310"/>
    <mergeCell ref="H310:I310"/>
    <mergeCell ref="J310:K310"/>
    <mergeCell ref="B222:E222"/>
    <mergeCell ref="F222:G222"/>
    <mergeCell ref="H222:I222"/>
    <mergeCell ref="J222:K222"/>
    <mergeCell ref="C311:E311"/>
    <mergeCell ref="F311:G311"/>
    <mergeCell ref="H311:I311"/>
    <mergeCell ref="J311:K311"/>
    <mergeCell ref="L311:M311"/>
    <mergeCell ref="A230:B230"/>
    <mergeCell ref="C230:E230"/>
    <mergeCell ref="F230:G230"/>
    <mergeCell ref="H230:I230"/>
    <mergeCell ref="J230:K230"/>
    <mergeCell ref="L230:M230"/>
    <mergeCell ref="C231:E231"/>
    <mergeCell ref="F231:G231"/>
    <mergeCell ref="H231:I231"/>
    <mergeCell ref="J231:K231"/>
    <mergeCell ref="L231:M231"/>
    <mergeCell ref="J235:K235"/>
    <mergeCell ref="L235:M235"/>
    <mergeCell ref="B236:E236"/>
    <mergeCell ref="F236:G236"/>
    <mergeCell ref="H236:I236"/>
    <mergeCell ref="J236:K236"/>
    <mergeCell ref="L236:M236"/>
    <mergeCell ref="C234:E234"/>
    <mergeCell ref="F234:G234"/>
    <mergeCell ref="H234:I234"/>
    <mergeCell ref="J234:K234"/>
    <mergeCell ref="L234:M234"/>
    <mergeCell ref="J221:K221"/>
    <mergeCell ref="L221:M221"/>
    <mergeCell ref="C217:E217"/>
    <mergeCell ref="F217:G217"/>
    <mergeCell ref="H217:I217"/>
    <mergeCell ref="J217:K217"/>
    <mergeCell ref="L217:M217"/>
    <mergeCell ref="B322:M322"/>
    <mergeCell ref="B323:M323"/>
    <mergeCell ref="A324:B324"/>
    <mergeCell ref="L229:M229"/>
    <mergeCell ref="C313:E313"/>
    <mergeCell ref="F313:G313"/>
    <mergeCell ref="H313:I313"/>
    <mergeCell ref="J313:K313"/>
    <mergeCell ref="L313:M313"/>
    <mergeCell ref="C314:E314"/>
    <mergeCell ref="F314:G314"/>
    <mergeCell ref="H314:I314"/>
    <mergeCell ref="J314:K314"/>
    <mergeCell ref="L314:M314"/>
    <mergeCell ref="B224:E224"/>
    <mergeCell ref="F224:G224"/>
    <mergeCell ref="H224:I224"/>
    <mergeCell ref="J224:K224"/>
    <mergeCell ref="L224:M224"/>
    <mergeCell ref="B226:M226"/>
    <mergeCell ref="B227:M227"/>
    <mergeCell ref="C315:E315"/>
    <mergeCell ref="F315:G315"/>
    <mergeCell ref="H315:I315"/>
    <mergeCell ref="J315:K315"/>
    <mergeCell ref="A215:B215"/>
    <mergeCell ref="C215:E215"/>
    <mergeCell ref="F215:G215"/>
    <mergeCell ref="H215:I215"/>
    <mergeCell ref="J215:K215"/>
    <mergeCell ref="L215:M215"/>
    <mergeCell ref="C326:E326"/>
    <mergeCell ref="F326:G326"/>
    <mergeCell ref="H326:I326"/>
    <mergeCell ref="J326:K326"/>
    <mergeCell ref="L326:M326"/>
    <mergeCell ref="B330:E330"/>
    <mergeCell ref="L222:M222"/>
    <mergeCell ref="B223:E223"/>
    <mergeCell ref="F223:G223"/>
    <mergeCell ref="H223:I223"/>
    <mergeCell ref="J223:K223"/>
    <mergeCell ref="L223:M223"/>
    <mergeCell ref="B319:E319"/>
    <mergeCell ref="F319:G319"/>
    <mergeCell ref="H319:I319"/>
    <mergeCell ref="J319:K319"/>
    <mergeCell ref="L319:M319"/>
    <mergeCell ref="B321:M321"/>
    <mergeCell ref="C220:E220"/>
    <mergeCell ref="F220:G220"/>
    <mergeCell ref="H220:I220"/>
    <mergeCell ref="J220:K220"/>
    <mergeCell ref="L220:M220"/>
    <mergeCell ref="C221:E221"/>
    <mergeCell ref="F221:G221"/>
    <mergeCell ref="H221:I221"/>
    <mergeCell ref="F209:G209"/>
    <mergeCell ref="H209:I209"/>
    <mergeCell ref="J209:K209"/>
    <mergeCell ref="L209:M209"/>
    <mergeCell ref="C208:E208"/>
    <mergeCell ref="F208:G208"/>
    <mergeCell ref="H208:I208"/>
    <mergeCell ref="J208:K208"/>
    <mergeCell ref="L208:M208"/>
    <mergeCell ref="C325:E325"/>
    <mergeCell ref="F325:G325"/>
    <mergeCell ref="H325:I325"/>
    <mergeCell ref="J325:K325"/>
    <mergeCell ref="L325:M325"/>
    <mergeCell ref="B317:E317"/>
    <mergeCell ref="F317:G317"/>
    <mergeCell ref="H317:I317"/>
    <mergeCell ref="J317:K317"/>
    <mergeCell ref="L317:M317"/>
    <mergeCell ref="B318:E318"/>
    <mergeCell ref="F318:G318"/>
    <mergeCell ref="H318:I318"/>
    <mergeCell ref="J318:K318"/>
    <mergeCell ref="L318:M318"/>
    <mergeCell ref="B213:M213"/>
    <mergeCell ref="B214:M214"/>
    <mergeCell ref="A216:B216"/>
    <mergeCell ref="C216:E216"/>
    <mergeCell ref="F216:G216"/>
    <mergeCell ref="H216:I216"/>
    <mergeCell ref="J216:K216"/>
    <mergeCell ref="L216:M216"/>
    <mergeCell ref="C204:E204"/>
    <mergeCell ref="C205:E205"/>
    <mergeCell ref="F205:G205"/>
    <mergeCell ref="H205:I205"/>
    <mergeCell ref="J205:K205"/>
    <mergeCell ref="L205:M205"/>
    <mergeCell ref="A205:B205"/>
    <mergeCell ref="C327:E327"/>
    <mergeCell ref="F327:G327"/>
    <mergeCell ref="H327:I327"/>
    <mergeCell ref="J327:K327"/>
    <mergeCell ref="L327:M327"/>
    <mergeCell ref="L331:M331"/>
    <mergeCell ref="L201:M201"/>
    <mergeCell ref="J201:K201"/>
    <mergeCell ref="H201:I201"/>
    <mergeCell ref="F201:G201"/>
    <mergeCell ref="H331:I331"/>
    <mergeCell ref="F331:G331"/>
    <mergeCell ref="C324:E324"/>
    <mergeCell ref="F324:G324"/>
    <mergeCell ref="H324:I324"/>
    <mergeCell ref="J324:K324"/>
    <mergeCell ref="L324:M324"/>
    <mergeCell ref="B253:E253"/>
    <mergeCell ref="F253:G253"/>
    <mergeCell ref="H253:I253"/>
    <mergeCell ref="J253:K253"/>
    <mergeCell ref="L253:M253"/>
    <mergeCell ref="F211:G211"/>
    <mergeCell ref="H211:I211"/>
    <mergeCell ref="B209:E209"/>
    <mergeCell ref="H362:I362"/>
    <mergeCell ref="F362:G362"/>
    <mergeCell ref="L362:M362"/>
    <mergeCell ref="J362:K362"/>
    <mergeCell ref="B331:E331"/>
    <mergeCell ref="B362:E362"/>
    <mergeCell ref="L202:M202"/>
    <mergeCell ref="J202:K202"/>
    <mergeCell ref="H202:I202"/>
    <mergeCell ref="F202:G202"/>
    <mergeCell ref="L203:M203"/>
    <mergeCell ref="J203:K203"/>
    <mergeCell ref="H203:I203"/>
    <mergeCell ref="F203:G203"/>
    <mergeCell ref="B198:M198"/>
    <mergeCell ref="B199:M199"/>
    <mergeCell ref="B200:M200"/>
    <mergeCell ref="C201:E201"/>
    <mergeCell ref="C202:E202"/>
    <mergeCell ref="C203:E203"/>
    <mergeCell ref="C207:E207"/>
    <mergeCell ref="F207:G207"/>
    <mergeCell ref="H207:I207"/>
    <mergeCell ref="J207:K207"/>
    <mergeCell ref="L207:M207"/>
    <mergeCell ref="C206:E206"/>
    <mergeCell ref="F206:G206"/>
    <mergeCell ref="H206:I206"/>
    <mergeCell ref="J206:K206"/>
    <mergeCell ref="L206:M206"/>
    <mergeCell ref="A201:B201"/>
    <mergeCell ref="A203:B203"/>
    <mergeCell ref="F366:I366"/>
    <mergeCell ref="J366:K366"/>
    <mergeCell ref="L366:M366"/>
    <mergeCell ref="B328:E328"/>
    <mergeCell ref="F328:G328"/>
    <mergeCell ref="J328:K328"/>
    <mergeCell ref="L328:M328"/>
    <mergeCell ref="B329:E329"/>
    <mergeCell ref="F329:G329"/>
    <mergeCell ref="J329:K329"/>
    <mergeCell ref="L329:M329"/>
    <mergeCell ref="F204:G204"/>
    <mergeCell ref="H204:I204"/>
    <mergeCell ref="J204:K204"/>
    <mergeCell ref="L204:M204"/>
    <mergeCell ref="J331:K331"/>
    <mergeCell ref="H364:I364"/>
    <mergeCell ref="F364:G364"/>
    <mergeCell ref="L330:M330"/>
    <mergeCell ref="J364:K364"/>
    <mergeCell ref="J330:K330"/>
    <mergeCell ref="H330:I330"/>
    <mergeCell ref="F330:G330"/>
    <mergeCell ref="H328:I328"/>
    <mergeCell ref="B363:E363"/>
    <mergeCell ref="F363:G363"/>
    <mergeCell ref="H363:I363"/>
    <mergeCell ref="J363:K363"/>
    <mergeCell ref="L363:M363"/>
    <mergeCell ref="A364:E364"/>
    <mergeCell ref="L364:M364"/>
    <mergeCell ref="H329:I329"/>
    <mergeCell ref="B333:M333"/>
    <mergeCell ref="B334:M334"/>
    <mergeCell ref="B335:M335"/>
    <mergeCell ref="A336:B336"/>
    <mergeCell ref="C336:E336"/>
    <mergeCell ref="F336:G336"/>
    <mergeCell ref="H336:I336"/>
    <mergeCell ref="J336:K336"/>
    <mergeCell ref="L336:M336"/>
    <mergeCell ref="C337:E337"/>
    <mergeCell ref="F337:G337"/>
    <mergeCell ref="H337:I337"/>
    <mergeCell ref="J337:K337"/>
    <mergeCell ref="L337:M337"/>
    <mergeCell ref="C338:E338"/>
    <mergeCell ref="F338:G338"/>
    <mergeCell ref="H338:I338"/>
    <mergeCell ref="J338:K338"/>
    <mergeCell ref="L338:M338"/>
    <mergeCell ref="C339:E339"/>
    <mergeCell ref="F339:G339"/>
    <mergeCell ref="H339:I339"/>
    <mergeCell ref="J339:K339"/>
    <mergeCell ref="L339:M339"/>
    <mergeCell ref="B344:E344"/>
    <mergeCell ref="F344:G344"/>
    <mergeCell ref="H344:I344"/>
    <mergeCell ref="J344:K344"/>
    <mergeCell ref="L344:M344"/>
    <mergeCell ref="B345:E345"/>
    <mergeCell ref="F345:G345"/>
    <mergeCell ref="H345:I345"/>
    <mergeCell ref="J345:K345"/>
    <mergeCell ref="L345:M345"/>
    <mergeCell ref="B346:E346"/>
    <mergeCell ref="F346:G346"/>
    <mergeCell ref="H346:I346"/>
    <mergeCell ref="J346:K346"/>
    <mergeCell ref="L346:M346"/>
    <mergeCell ref="B347:E347"/>
    <mergeCell ref="F347:G347"/>
    <mergeCell ref="H347:I347"/>
    <mergeCell ref="J347:K347"/>
    <mergeCell ref="L347:M347"/>
    <mergeCell ref="A340:B340"/>
    <mergeCell ref="C340:E340"/>
    <mergeCell ref="F340:G340"/>
    <mergeCell ref="H340:I340"/>
    <mergeCell ref="J340:K340"/>
    <mergeCell ref="L340:M340"/>
    <mergeCell ref="C341:E341"/>
    <mergeCell ref="F341:G341"/>
    <mergeCell ref="H341:I341"/>
    <mergeCell ref="J341:K341"/>
    <mergeCell ref="L341:M341"/>
    <mergeCell ref="C342:E342"/>
    <mergeCell ref="F342:G342"/>
    <mergeCell ref="H342:I342"/>
    <mergeCell ref="J342:K342"/>
    <mergeCell ref="L342:M342"/>
    <mergeCell ref="C343:E343"/>
    <mergeCell ref="F343:G343"/>
    <mergeCell ref="H343:I343"/>
    <mergeCell ref="J343:K343"/>
    <mergeCell ref="L343:M343"/>
    <mergeCell ref="F357:G357"/>
    <mergeCell ref="H357:I357"/>
    <mergeCell ref="J357:K357"/>
    <mergeCell ref="L357:M357"/>
    <mergeCell ref="B349:M349"/>
    <mergeCell ref="B350:M350"/>
    <mergeCell ref="B351:M351"/>
    <mergeCell ref="A352:B352"/>
    <mergeCell ref="C352:E352"/>
    <mergeCell ref="F352:G352"/>
    <mergeCell ref="H352:I352"/>
    <mergeCell ref="J352:K352"/>
    <mergeCell ref="L352:M352"/>
    <mergeCell ref="C353:E353"/>
    <mergeCell ref="F353:G353"/>
    <mergeCell ref="H353:I353"/>
    <mergeCell ref="J353:K353"/>
    <mergeCell ref="L353:M353"/>
    <mergeCell ref="C356:E356"/>
    <mergeCell ref="F356:G356"/>
    <mergeCell ref="H356:I356"/>
    <mergeCell ref="J356:K356"/>
    <mergeCell ref="L356:M356"/>
    <mergeCell ref="B361:E361"/>
    <mergeCell ref="F361:G361"/>
    <mergeCell ref="H361:I361"/>
    <mergeCell ref="J361:K361"/>
    <mergeCell ref="L361:M361"/>
    <mergeCell ref="A354:B354"/>
    <mergeCell ref="C354:E354"/>
    <mergeCell ref="F354:G354"/>
    <mergeCell ref="H354:I354"/>
    <mergeCell ref="J354:K354"/>
    <mergeCell ref="L354:M354"/>
    <mergeCell ref="C355:E355"/>
    <mergeCell ref="F355:G355"/>
    <mergeCell ref="H355:I355"/>
    <mergeCell ref="J355:K355"/>
    <mergeCell ref="L355:M355"/>
    <mergeCell ref="B358:E358"/>
    <mergeCell ref="F358:G358"/>
    <mergeCell ref="H358:I358"/>
    <mergeCell ref="J358:K358"/>
    <mergeCell ref="L358:M358"/>
    <mergeCell ref="B359:E359"/>
    <mergeCell ref="F359:G359"/>
    <mergeCell ref="H359:I359"/>
    <mergeCell ref="J359:K359"/>
    <mergeCell ref="L359:M359"/>
    <mergeCell ref="B360:E360"/>
    <mergeCell ref="F360:G360"/>
    <mergeCell ref="H360:I360"/>
    <mergeCell ref="J360:K360"/>
    <mergeCell ref="L360:M360"/>
    <mergeCell ref="C357:E357"/>
  </mergeCells>
  <pageMargins left="1" right="1" top="1" bottom="1" header="0.5" footer="0.5"/>
  <pageSetup paperSize="9" scale="4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2"/>
  <sheetViews>
    <sheetView tabSelected="1" topLeftCell="A163" zoomScale="115" zoomScaleNormal="115" workbookViewId="0">
      <selection activeCell="A169" sqref="A169:I169"/>
    </sheetView>
  </sheetViews>
  <sheetFormatPr defaultColWidth="8.85546875" defaultRowHeight="15.75" x14ac:dyDescent="0.25"/>
  <cols>
    <col min="1" max="9" width="9.7109375" style="114" customWidth="1"/>
    <col min="10" max="16384" width="8.85546875" style="114"/>
  </cols>
  <sheetData>
    <row r="1" spans="1:9" ht="16.149999999999999" customHeight="1" x14ac:dyDescent="0.25">
      <c r="A1" s="369" t="s">
        <v>376</v>
      </c>
      <c r="B1" s="369"/>
      <c r="C1" s="369"/>
      <c r="D1" s="369"/>
      <c r="E1" s="369"/>
      <c r="F1" s="369"/>
      <c r="G1" s="369"/>
      <c r="H1" s="369"/>
      <c r="I1" s="369"/>
    </row>
    <row r="2" spans="1:9" ht="16.149999999999999" customHeight="1" x14ac:dyDescent="0.25">
      <c r="A2" s="369"/>
      <c r="B2" s="369"/>
      <c r="C2" s="369"/>
      <c r="D2" s="369"/>
      <c r="E2" s="369"/>
      <c r="F2" s="369"/>
      <c r="G2" s="369"/>
      <c r="H2" s="369"/>
      <c r="I2" s="369"/>
    </row>
    <row r="3" spans="1:9" ht="16.149999999999999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</row>
    <row r="4" spans="1:9" ht="16.149999999999999" customHeight="1" x14ac:dyDescent="0.25">
      <c r="A4" s="360" t="s">
        <v>427</v>
      </c>
      <c r="B4" s="360"/>
      <c r="C4" s="360"/>
      <c r="D4" s="360"/>
      <c r="E4" s="360"/>
      <c r="F4" s="360"/>
      <c r="G4" s="360"/>
      <c r="H4" s="360"/>
      <c r="I4" s="360"/>
    </row>
    <row r="5" spans="1:9" ht="16.149999999999999" customHeight="1" x14ac:dyDescent="0.25">
      <c r="A5" s="360"/>
      <c r="B5" s="360"/>
      <c r="C5" s="360"/>
      <c r="D5" s="360"/>
      <c r="E5" s="360"/>
      <c r="F5" s="360"/>
      <c r="G5" s="360"/>
      <c r="H5" s="360"/>
      <c r="I5" s="360"/>
    </row>
    <row r="6" spans="1:9" ht="16.149999999999999" customHeight="1" x14ac:dyDescent="0.25">
      <c r="A6" s="360"/>
      <c r="B6" s="360"/>
      <c r="C6" s="360"/>
      <c r="D6" s="360"/>
      <c r="E6" s="360"/>
      <c r="F6" s="360"/>
      <c r="G6" s="360"/>
      <c r="H6" s="360"/>
      <c r="I6" s="360"/>
    </row>
    <row r="7" spans="1:9" ht="16.149999999999999" customHeight="1" x14ac:dyDescent="0.25">
      <c r="A7" s="360"/>
      <c r="B7" s="360"/>
      <c r="C7" s="360"/>
      <c r="D7" s="360"/>
      <c r="E7" s="360"/>
      <c r="F7" s="360"/>
      <c r="G7" s="360"/>
      <c r="H7" s="360"/>
      <c r="I7" s="360"/>
    </row>
    <row r="8" spans="1:9" ht="16.149999999999999" customHeight="1" x14ac:dyDescent="0.25">
      <c r="A8" s="220"/>
      <c r="B8" s="220"/>
      <c r="C8" s="220"/>
      <c r="D8" s="220"/>
      <c r="E8" s="220"/>
      <c r="F8" s="220"/>
      <c r="G8" s="220"/>
      <c r="H8" s="220"/>
      <c r="I8" s="220"/>
    </row>
    <row r="9" spans="1:9" s="218" customFormat="1" ht="16.149999999999999" customHeight="1" x14ac:dyDescent="0.25">
      <c r="A9" s="371" t="s">
        <v>295</v>
      </c>
      <c r="B9" s="371"/>
      <c r="C9" s="371"/>
      <c r="D9" s="371"/>
      <c r="E9" s="371"/>
      <c r="F9" s="371"/>
      <c r="G9" s="371"/>
      <c r="H9" s="371"/>
      <c r="I9" s="371"/>
    </row>
    <row r="10" spans="1:9" ht="16.149999999999999" customHeight="1" x14ac:dyDescent="0.25">
      <c r="A10" s="216"/>
      <c r="B10" s="216"/>
      <c r="C10" s="216"/>
      <c r="D10" s="216"/>
      <c r="E10" s="216"/>
      <c r="F10" s="216"/>
      <c r="G10" s="216"/>
      <c r="H10" s="216"/>
      <c r="I10" s="216"/>
    </row>
    <row r="11" spans="1:9" s="218" customFormat="1" ht="16.149999999999999" customHeight="1" x14ac:dyDescent="0.25">
      <c r="A11" s="364" t="s">
        <v>1</v>
      </c>
      <c r="B11" s="364"/>
      <c r="C11" s="364"/>
      <c r="D11" s="364"/>
      <c r="E11" s="364"/>
      <c r="F11" s="364"/>
      <c r="G11" s="364"/>
      <c r="H11" s="364"/>
      <c r="I11" s="364"/>
    </row>
    <row r="12" spans="1:9" ht="16.149999999999999" customHeight="1" x14ac:dyDescent="0.25">
      <c r="A12" s="360" t="s">
        <v>298</v>
      </c>
      <c r="B12" s="360"/>
      <c r="C12" s="360"/>
      <c r="D12" s="360"/>
      <c r="E12" s="360"/>
      <c r="F12" s="360"/>
      <c r="G12" s="360"/>
      <c r="H12" s="360"/>
      <c r="I12" s="360"/>
    </row>
    <row r="13" spans="1:9" ht="16.149999999999999" customHeight="1" x14ac:dyDescent="0.25">
      <c r="A13" s="360"/>
      <c r="B13" s="360"/>
      <c r="C13" s="360"/>
      <c r="D13" s="360"/>
      <c r="E13" s="360"/>
      <c r="F13" s="360"/>
      <c r="G13" s="360"/>
      <c r="H13" s="360"/>
      <c r="I13" s="360"/>
    </row>
    <row r="14" spans="1:9" ht="15.6" customHeight="1" x14ac:dyDescent="0.25">
      <c r="A14" s="360" t="s">
        <v>404</v>
      </c>
      <c r="B14" s="360"/>
      <c r="C14" s="360"/>
      <c r="D14" s="360"/>
      <c r="E14" s="360"/>
      <c r="F14" s="360"/>
      <c r="G14" s="360"/>
      <c r="H14" s="360"/>
      <c r="I14" s="360"/>
    </row>
    <row r="15" spans="1:9" ht="15.6" customHeight="1" x14ac:dyDescent="0.25">
      <c r="A15" s="360"/>
      <c r="B15" s="360"/>
      <c r="C15" s="360"/>
      <c r="D15" s="360"/>
      <c r="E15" s="360"/>
      <c r="F15" s="360"/>
      <c r="G15" s="360"/>
      <c r="H15" s="360"/>
      <c r="I15" s="360"/>
    </row>
    <row r="16" spans="1:9" x14ac:dyDescent="0.25">
      <c r="A16" s="360"/>
      <c r="B16" s="360"/>
      <c r="C16" s="360"/>
      <c r="D16" s="360"/>
      <c r="E16" s="360"/>
      <c r="F16" s="360"/>
      <c r="G16" s="360"/>
      <c r="H16" s="360"/>
      <c r="I16" s="360"/>
    </row>
    <row r="17" spans="1:9" x14ac:dyDescent="0.25">
      <c r="A17" s="372"/>
      <c r="B17" s="372"/>
      <c r="C17" s="372"/>
      <c r="D17" s="372"/>
      <c r="E17" s="372"/>
      <c r="F17" s="372"/>
      <c r="G17" s="372"/>
      <c r="H17" s="372"/>
      <c r="I17" s="372"/>
    </row>
    <row r="18" spans="1:9" x14ac:dyDescent="0.25">
      <c r="A18" s="367" t="s">
        <v>428</v>
      </c>
      <c r="B18" s="367"/>
      <c r="C18" s="367"/>
      <c r="D18" s="367"/>
      <c r="E18" s="367"/>
      <c r="F18" s="367"/>
      <c r="G18" s="367"/>
      <c r="H18" s="367"/>
      <c r="I18" s="367"/>
    </row>
    <row r="19" spans="1:9" s="218" customFormat="1" ht="16.149999999999999" customHeight="1" x14ac:dyDescent="0.25">
      <c r="A19" s="370" t="s">
        <v>90</v>
      </c>
      <c r="B19" s="370"/>
      <c r="C19" s="370"/>
      <c r="D19" s="370"/>
      <c r="E19" s="370"/>
      <c r="F19" s="370"/>
      <c r="G19" s="370"/>
      <c r="H19" s="370"/>
      <c r="I19" s="370"/>
    </row>
    <row r="20" spans="1:9" ht="16.149999999999999" customHeight="1" x14ac:dyDescent="0.25">
      <c r="A20" s="367" t="s">
        <v>429</v>
      </c>
      <c r="B20" s="367"/>
      <c r="C20" s="367"/>
      <c r="D20" s="367"/>
      <c r="E20" s="367"/>
      <c r="F20" s="367"/>
      <c r="G20" s="367"/>
      <c r="H20" s="367"/>
      <c r="I20" s="367"/>
    </row>
    <row r="21" spans="1:9" ht="16.149999999999999" customHeight="1" x14ac:dyDescent="0.25">
      <c r="A21" s="360" t="s">
        <v>430</v>
      </c>
      <c r="B21" s="360"/>
      <c r="C21" s="360"/>
      <c r="D21" s="360"/>
      <c r="E21" s="360"/>
      <c r="F21" s="360"/>
      <c r="G21" s="360"/>
      <c r="H21" s="360"/>
      <c r="I21" s="360"/>
    </row>
    <row r="22" spans="1:9" ht="16.149999999999999" customHeight="1" x14ac:dyDescent="0.25">
      <c r="A22" s="360"/>
      <c r="B22" s="360"/>
      <c r="C22" s="360"/>
      <c r="D22" s="360"/>
      <c r="E22" s="360"/>
      <c r="F22" s="360"/>
      <c r="G22" s="360"/>
      <c r="H22" s="360"/>
      <c r="I22" s="360"/>
    </row>
    <row r="23" spans="1:9" ht="16.149999999999999" customHeight="1" x14ac:dyDescent="0.25">
      <c r="A23" s="360"/>
      <c r="B23" s="360"/>
      <c r="C23" s="360"/>
      <c r="D23" s="360"/>
      <c r="E23" s="360"/>
      <c r="F23" s="360"/>
      <c r="G23" s="360"/>
      <c r="H23" s="360"/>
      <c r="I23" s="360"/>
    </row>
    <row r="24" spans="1:9" ht="16.149999999999999" customHeight="1" x14ac:dyDescent="0.25">
      <c r="A24" s="360"/>
      <c r="B24" s="360"/>
      <c r="C24" s="360"/>
      <c r="D24" s="360"/>
      <c r="E24" s="360"/>
      <c r="F24" s="360"/>
      <c r="G24" s="360"/>
      <c r="H24" s="360"/>
      <c r="I24" s="360"/>
    </row>
    <row r="25" spans="1:9" ht="16.149999999999999" customHeight="1" x14ac:dyDescent="0.25">
      <c r="A25" s="360"/>
      <c r="B25" s="360"/>
      <c r="C25" s="360"/>
      <c r="D25" s="360"/>
      <c r="E25" s="360"/>
      <c r="F25" s="360"/>
      <c r="G25" s="360"/>
      <c r="H25" s="360"/>
      <c r="I25" s="360"/>
    </row>
    <row r="26" spans="1:9" ht="16.149999999999999" customHeight="1" x14ac:dyDescent="0.25">
      <c r="A26" s="360"/>
      <c r="B26" s="360"/>
      <c r="C26" s="360"/>
      <c r="D26" s="360"/>
      <c r="E26" s="360"/>
      <c r="F26" s="360"/>
      <c r="G26" s="360"/>
      <c r="H26" s="360"/>
      <c r="I26" s="360"/>
    </row>
    <row r="27" spans="1:9" s="218" customFormat="1" x14ac:dyDescent="0.25">
      <c r="A27" s="219"/>
      <c r="B27" s="362" t="s">
        <v>300</v>
      </c>
      <c r="C27" s="362"/>
      <c r="D27" s="362"/>
      <c r="E27" s="362"/>
      <c r="F27" s="362"/>
      <c r="G27" s="362"/>
      <c r="H27" s="362"/>
      <c r="I27" s="362"/>
    </row>
    <row r="28" spans="1:9" s="115" customFormat="1" ht="15.6" customHeight="1" x14ac:dyDescent="0.25">
      <c r="A28" s="360" t="s">
        <v>431</v>
      </c>
      <c r="B28" s="360"/>
      <c r="C28" s="360"/>
      <c r="D28" s="360"/>
      <c r="E28" s="360"/>
      <c r="F28" s="360"/>
      <c r="G28" s="360"/>
      <c r="H28" s="360"/>
      <c r="I28" s="360"/>
    </row>
    <row r="29" spans="1:9" s="115" customFormat="1" x14ac:dyDescent="0.25">
      <c r="A29" s="360"/>
      <c r="B29" s="360"/>
      <c r="C29" s="360"/>
      <c r="D29" s="360"/>
      <c r="E29" s="360"/>
      <c r="F29" s="360"/>
      <c r="G29" s="360"/>
      <c r="H29" s="360"/>
      <c r="I29" s="360"/>
    </row>
    <row r="30" spans="1:9" s="115" customFormat="1" x14ac:dyDescent="0.25">
      <c r="A30" s="360"/>
      <c r="B30" s="360"/>
      <c r="C30" s="360"/>
      <c r="D30" s="360"/>
      <c r="E30" s="360"/>
      <c r="F30" s="360"/>
      <c r="G30" s="360"/>
      <c r="H30" s="360"/>
      <c r="I30" s="360"/>
    </row>
    <row r="31" spans="1:9" s="115" customFormat="1" x14ac:dyDescent="0.25">
      <c r="A31" s="360"/>
      <c r="B31" s="360"/>
      <c r="C31" s="360"/>
      <c r="D31" s="360"/>
      <c r="E31" s="360"/>
      <c r="F31" s="360"/>
      <c r="G31" s="360"/>
      <c r="H31" s="360"/>
      <c r="I31" s="360"/>
    </row>
    <row r="32" spans="1:9" s="218" customFormat="1" ht="15.75" customHeight="1" x14ac:dyDescent="0.25">
      <c r="A32" s="219"/>
      <c r="B32" s="373" t="s">
        <v>299</v>
      </c>
      <c r="C32" s="373"/>
      <c r="D32" s="373"/>
      <c r="E32" s="373"/>
      <c r="F32" s="373"/>
      <c r="G32" s="373"/>
      <c r="H32" s="373"/>
      <c r="I32" s="373"/>
    </row>
    <row r="33" spans="1:9" s="218" customFormat="1" x14ac:dyDescent="0.25">
      <c r="A33" s="219"/>
      <c r="B33" s="373"/>
      <c r="C33" s="373"/>
      <c r="D33" s="373"/>
      <c r="E33" s="373"/>
      <c r="F33" s="373"/>
      <c r="G33" s="373"/>
      <c r="H33" s="373"/>
      <c r="I33" s="373"/>
    </row>
    <row r="34" spans="1:9" s="115" customFormat="1" ht="15.6" customHeight="1" x14ac:dyDescent="0.25">
      <c r="A34" s="360" t="s">
        <v>432</v>
      </c>
      <c r="B34" s="360"/>
      <c r="C34" s="360"/>
      <c r="D34" s="360"/>
      <c r="E34" s="360"/>
      <c r="F34" s="360"/>
      <c r="G34" s="360"/>
      <c r="H34" s="360"/>
      <c r="I34" s="360"/>
    </row>
    <row r="35" spans="1:9" s="115" customFormat="1" x14ac:dyDescent="0.25">
      <c r="A35" s="360"/>
      <c r="B35" s="360"/>
      <c r="C35" s="360"/>
      <c r="D35" s="360"/>
      <c r="E35" s="360"/>
      <c r="F35" s="360"/>
      <c r="G35" s="360"/>
      <c r="H35" s="360"/>
      <c r="I35" s="360"/>
    </row>
    <row r="36" spans="1:9" s="115" customFormat="1" x14ac:dyDescent="0.25">
      <c r="A36" s="360"/>
      <c r="B36" s="360"/>
      <c r="C36" s="360"/>
      <c r="D36" s="360"/>
      <c r="E36" s="360"/>
      <c r="F36" s="360"/>
      <c r="G36" s="360"/>
      <c r="H36" s="360"/>
      <c r="I36" s="360"/>
    </row>
    <row r="37" spans="1:9" s="115" customFormat="1" ht="0.75" customHeight="1" x14ac:dyDescent="0.25">
      <c r="A37" s="360"/>
      <c r="B37" s="360"/>
      <c r="C37" s="360"/>
      <c r="D37" s="360"/>
      <c r="E37" s="360"/>
      <c r="F37" s="360"/>
      <c r="G37" s="360"/>
      <c r="H37" s="360"/>
      <c r="I37" s="360"/>
    </row>
    <row r="38" spans="1:9" s="218" customFormat="1" ht="15.75" customHeight="1" x14ac:dyDescent="0.25">
      <c r="A38" s="219"/>
      <c r="B38" s="373" t="s">
        <v>301</v>
      </c>
      <c r="C38" s="373"/>
      <c r="D38" s="373"/>
      <c r="E38" s="373"/>
      <c r="F38" s="373"/>
      <c r="G38" s="373"/>
      <c r="H38" s="373"/>
      <c r="I38" s="373"/>
    </row>
    <row r="39" spans="1:9" s="218" customFormat="1" x14ac:dyDescent="0.25">
      <c r="A39" s="219"/>
      <c r="B39" s="373"/>
      <c r="C39" s="373"/>
      <c r="D39" s="373"/>
      <c r="E39" s="373"/>
      <c r="F39" s="373"/>
      <c r="G39" s="373"/>
      <c r="H39" s="373"/>
      <c r="I39" s="373"/>
    </row>
    <row r="40" spans="1:9" s="115" customFormat="1" ht="15.6" customHeight="1" x14ac:dyDescent="0.25">
      <c r="A40" s="360" t="s">
        <v>434</v>
      </c>
      <c r="B40" s="360"/>
      <c r="C40" s="360"/>
      <c r="D40" s="360"/>
      <c r="E40" s="360"/>
      <c r="F40" s="360"/>
      <c r="G40" s="360"/>
      <c r="H40" s="360"/>
      <c r="I40" s="360"/>
    </row>
    <row r="41" spans="1:9" s="115" customFormat="1" x14ac:dyDescent="0.25">
      <c r="A41" s="360"/>
      <c r="B41" s="360"/>
      <c r="C41" s="360"/>
      <c r="D41" s="360"/>
      <c r="E41" s="360"/>
      <c r="F41" s="360"/>
      <c r="G41" s="360"/>
      <c r="H41" s="360"/>
      <c r="I41" s="360"/>
    </row>
    <row r="42" spans="1:9" s="115" customFormat="1" x14ac:dyDescent="0.25">
      <c r="A42" s="360"/>
      <c r="B42" s="360"/>
      <c r="C42" s="360"/>
      <c r="D42" s="360"/>
      <c r="E42" s="360"/>
      <c r="F42" s="360"/>
      <c r="G42" s="360"/>
      <c r="H42" s="360"/>
      <c r="I42" s="360"/>
    </row>
    <row r="43" spans="1:9" s="218" customFormat="1" ht="15.75" customHeight="1" x14ac:dyDescent="0.25">
      <c r="A43" s="219"/>
      <c r="B43" s="373" t="s">
        <v>302</v>
      </c>
      <c r="C43" s="373"/>
      <c r="D43" s="373"/>
      <c r="E43" s="373"/>
      <c r="F43" s="373"/>
      <c r="G43" s="373"/>
      <c r="H43" s="373"/>
      <c r="I43" s="373"/>
    </row>
    <row r="44" spans="1:9" s="218" customFormat="1" x14ac:dyDescent="0.25">
      <c r="A44" s="219"/>
      <c r="B44" s="373"/>
      <c r="C44" s="373"/>
      <c r="D44" s="373"/>
      <c r="E44" s="373"/>
      <c r="F44" s="373"/>
      <c r="G44" s="373"/>
      <c r="H44" s="373"/>
      <c r="I44" s="373"/>
    </row>
    <row r="45" spans="1:9" s="115" customFormat="1" ht="15.6" customHeight="1" x14ac:dyDescent="0.25">
      <c r="A45" s="360" t="s">
        <v>433</v>
      </c>
      <c r="B45" s="360"/>
      <c r="C45" s="360"/>
      <c r="D45" s="360"/>
      <c r="E45" s="360"/>
      <c r="F45" s="360"/>
      <c r="G45" s="360"/>
      <c r="H45" s="360"/>
      <c r="I45" s="360"/>
    </row>
    <row r="46" spans="1:9" s="115" customFormat="1" x14ac:dyDescent="0.25">
      <c r="A46" s="360"/>
      <c r="B46" s="360"/>
      <c r="C46" s="360"/>
      <c r="D46" s="360"/>
      <c r="E46" s="360"/>
      <c r="F46" s="360"/>
      <c r="G46" s="360"/>
      <c r="H46" s="360"/>
      <c r="I46" s="360"/>
    </row>
    <row r="47" spans="1:9" s="115" customFormat="1" x14ac:dyDescent="0.25">
      <c r="A47" s="360"/>
      <c r="B47" s="360"/>
      <c r="C47" s="360"/>
      <c r="D47" s="360"/>
      <c r="E47" s="360"/>
      <c r="F47" s="360"/>
      <c r="G47" s="360"/>
      <c r="H47" s="360"/>
      <c r="I47" s="360"/>
    </row>
    <row r="48" spans="1:9" s="115" customFormat="1" x14ac:dyDescent="0.25">
      <c r="A48" s="360"/>
      <c r="B48" s="360"/>
      <c r="C48" s="360"/>
      <c r="D48" s="360"/>
      <c r="E48" s="360"/>
      <c r="F48" s="360"/>
      <c r="G48" s="360"/>
      <c r="H48" s="360"/>
      <c r="I48" s="360"/>
    </row>
    <row r="49" spans="1:9" s="115" customFormat="1" x14ac:dyDescent="0.25">
      <c r="A49" s="360"/>
      <c r="B49" s="360"/>
      <c r="C49" s="360"/>
      <c r="D49" s="360"/>
      <c r="E49" s="360"/>
      <c r="F49" s="360"/>
      <c r="G49" s="360"/>
      <c r="H49" s="360"/>
      <c r="I49" s="360"/>
    </row>
    <row r="50" spans="1:9" s="115" customFormat="1" x14ac:dyDescent="0.25">
      <c r="A50" s="360"/>
      <c r="B50" s="360"/>
      <c r="C50" s="360"/>
      <c r="D50" s="360"/>
      <c r="E50" s="360"/>
      <c r="F50" s="360"/>
      <c r="G50" s="360"/>
      <c r="H50" s="360"/>
      <c r="I50" s="360"/>
    </row>
    <row r="51" spans="1:9" s="218" customFormat="1" x14ac:dyDescent="0.25">
      <c r="A51" s="219"/>
      <c r="B51" s="362" t="s">
        <v>331</v>
      </c>
      <c r="C51" s="362"/>
      <c r="D51" s="362"/>
      <c r="E51" s="362"/>
      <c r="F51" s="362"/>
      <c r="G51" s="362"/>
      <c r="H51" s="362"/>
      <c r="I51" s="362"/>
    </row>
    <row r="52" spans="1:9" ht="16.149999999999999" customHeight="1" x14ac:dyDescent="0.25">
      <c r="A52" s="360" t="s">
        <v>435</v>
      </c>
      <c r="B52" s="360"/>
      <c r="C52" s="360"/>
      <c r="D52" s="360"/>
      <c r="E52" s="360"/>
      <c r="F52" s="360"/>
      <c r="G52" s="360"/>
      <c r="H52" s="360"/>
      <c r="I52" s="360"/>
    </row>
    <row r="53" spans="1:9" ht="16.149999999999999" customHeight="1" x14ac:dyDescent="0.25">
      <c r="A53" s="360"/>
      <c r="B53" s="360"/>
      <c r="C53" s="360"/>
      <c r="D53" s="360"/>
      <c r="E53" s="360"/>
      <c r="F53" s="360"/>
      <c r="G53" s="360"/>
      <c r="H53" s="360"/>
      <c r="I53" s="360"/>
    </row>
    <row r="54" spans="1:9" ht="16.149999999999999" customHeight="1" x14ac:dyDescent="0.25">
      <c r="A54" s="360"/>
      <c r="B54" s="360"/>
      <c r="C54" s="360"/>
      <c r="D54" s="360"/>
      <c r="E54" s="360"/>
      <c r="F54" s="360"/>
      <c r="G54" s="360"/>
      <c r="H54" s="360"/>
      <c r="I54" s="360"/>
    </row>
    <row r="55" spans="1:9" ht="16.149999999999999" customHeight="1" x14ac:dyDescent="0.25">
      <c r="A55" s="211"/>
      <c r="B55" s="211"/>
      <c r="C55" s="211"/>
      <c r="D55" s="211"/>
      <c r="E55" s="211"/>
      <c r="F55" s="211"/>
      <c r="G55" s="211"/>
      <c r="H55" s="211"/>
      <c r="I55" s="211"/>
    </row>
    <row r="56" spans="1:9" s="219" customFormat="1" ht="17.25" customHeight="1" x14ac:dyDescent="0.25">
      <c r="B56" s="362" t="s">
        <v>303</v>
      </c>
      <c r="C56" s="362"/>
      <c r="D56" s="362"/>
      <c r="E56" s="362"/>
      <c r="F56" s="362"/>
      <c r="G56" s="362"/>
      <c r="H56" s="362"/>
      <c r="I56" s="362"/>
    </row>
    <row r="57" spans="1:9" s="138" customFormat="1" ht="16.149999999999999" customHeight="1" x14ac:dyDescent="0.25">
      <c r="A57" s="368" t="s">
        <v>377</v>
      </c>
      <c r="B57" s="368"/>
      <c r="C57" s="368"/>
      <c r="D57" s="368"/>
      <c r="E57" s="368"/>
      <c r="F57" s="368"/>
      <c r="G57" s="368"/>
      <c r="H57" s="368"/>
      <c r="I57" s="368"/>
    </row>
    <row r="58" spans="1:9" s="138" customFormat="1" ht="16.149999999999999" customHeight="1" x14ac:dyDescent="0.25">
      <c r="A58" s="368"/>
      <c r="B58" s="368"/>
      <c r="C58" s="368"/>
      <c r="D58" s="368"/>
      <c r="E58" s="368"/>
      <c r="F58" s="368"/>
      <c r="G58" s="368"/>
      <c r="H58" s="368"/>
      <c r="I58" s="368"/>
    </row>
    <row r="59" spans="1:9" s="212" customFormat="1" x14ac:dyDescent="0.25"/>
    <row r="60" spans="1:9" s="219" customFormat="1" ht="16.149999999999999" customHeight="1" x14ac:dyDescent="0.25">
      <c r="A60" s="370" t="s">
        <v>96</v>
      </c>
      <c r="B60" s="370"/>
      <c r="C60" s="370"/>
      <c r="D60" s="370"/>
      <c r="E60" s="370"/>
      <c r="F60" s="370"/>
      <c r="G60" s="370"/>
      <c r="H60" s="370"/>
      <c r="I60" s="370"/>
    </row>
    <row r="61" spans="1:9" s="138" customFormat="1" ht="16.149999999999999" customHeight="1" x14ac:dyDescent="0.25">
      <c r="A61" s="367" t="s">
        <v>436</v>
      </c>
      <c r="B61" s="367"/>
      <c r="C61" s="367"/>
      <c r="D61" s="367"/>
      <c r="E61" s="367"/>
      <c r="F61" s="367"/>
      <c r="G61" s="367"/>
      <c r="H61" s="367"/>
      <c r="I61" s="367"/>
    </row>
    <row r="62" spans="1:9" s="138" customFormat="1" ht="16.149999999999999" customHeight="1" x14ac:dyDescent="0.25">
      <c r="A62" s="360" t="s">
        <v>437</v>
      </c>
      <c r="B62" s="360"/>
      <c r="C62" s="360"/>
      <c r="D62" s="360"/>
      <c r="E62" s="360"/>
      <c r="F62" s="360"/>
      <c r="G62" s="360"/>
      <c r="H62" s="360"/>
      <c r="I62" s="360"/>
    </row>
    <row r="63" spans="1:9" s="138" customFormat="1" ht="16.149999999999999" customHeight="1" x14ac:dyDescent="0.25">
      <c r="A63" s="360"/>
      <c r="B63" s="360"/>
      <c r="C63" s="360"/>
      <c r="D63" s="360"/>
      <c r="E63" s="360"/>
      <c r="F63" s="360"/>
      <c r="G63" s="360"/>
      <c r="H63" s="360"/>
      <c r="I63" s="360"/>
    </row>
    <row r="64" spans="1:9" s="138" customFormat="1" ht="16.149999999999999" customHeight="1" x14ac:dyDescent="0.25">
      <c r="A64" s="360"/>
      <c r="B64" s="360"/>
      <c r="C64" s="360"/>
      <c r="D64" s="360"/>
      <c r="E64" s="360"/>
      <c r="F64" s="360"/>
      <c r="G64" s="360"/>
      <c r="H64" s="360"/>
      <c r="I64" s="360"/>
    </row>
    <row r="65" spans="1:9" s="138" customFormat="1" ht="16.149999999999999" customHeight="1" x14ac:dyDescent="0.25">
      <c r="A65" s="360"/>
      <c r="B65" s="360"/>
      <c r="C65" s="360"/>
      <c r="D65" s="360"/>
      <c r="E65" s="360"/>
      <c r="F65" s="360"/>
      <c r="G65" s="360"/>
      <c r="H65" s="360"/>
      <c r="I65" s="360"/>
    </row>
    <row r="66" spans="1:9" s="138" customFormat="1" ht="16.149999999999999" customHeight="1" x14ac:dyDescent="0.25">
      <c r="A66" s="360"/>
      <c r="B66" s="360"/>
      <c r="C66" s="360"/>
      <c r="D66" s="360"/>
      <c r="E66" s="360"/>
      <c r="F66" s="360"/>
      <c r="G66" s="360"/>
      <c r="H66" s="360"/>
      <c r="I66" s="360"/>
    </row>
    <row r="67" spans="1:9" s="138" customFormat="1" ht="46.5" customHeight="1" x14ac:dyDescent="0.25">
      <c r="A67" s="360"/>
      <c r="B67" s="360"/>
      <c r="C67" s="360"/>
      <c r="D67" s="360"/>
      <c r="E67" s="360"/>
      <c r="F67" s="360"/>
      <c r="G67" s="360"/>
      <c r="H67" s="360"/>
      <c r="I67" s="360"/>
    </row>
    <row r="68" spans="1:9" s="219" customFormat="1" x14ac:dyDescent="0.25">
      <c r="B68" s="362" t="s">
        <v>304</v>
      </c>
      <c r="C68" s="362"/>
      <c r="D68" s="362"/>
      <c r="E68" s="362"/>
      <c r="F68" s="362"/>
      <c r="G68" s="362"/>
      <c r="H68" s="362"/>
      <c r="I68" s="362"/>
    </row>
    <row r="69" spans="1:9" s="138" customFormat="1" ht="16.149999999999999" customHeight="1" x14ac:dyDescent="0.25">
      <c r="A69" s="360" t="s">
        <v>438</v>
      </c>
      <c r="B69" s="360"/>
      <c r="C69" s="360"/>
      <c r="D69" s="360"/>
      <c r="E69" s="360"/>
      <c r="F69" s="360"/>
      <c r="G69" s="360"/>
      <c r="H69" s="360"/>
      <c r="I69" s="360"/>
    </row>
    <row r="70" spans="1:9" s="138" customFormat="1" ht="16.149999999999999" customHeight="1" x14ac:dyDescent="0.25">
      <c r="A70" s="360"/>
      <c r="B70" s="360"/>
      <c r="C70" s="360"/>
      <c r="D70" s="360"/>
      <c r="E70" s="360"/>
      <c r="F70" s="360"/>
      <c r="G70" s="360"/>
      <c r="H70" s="360"/>
      <c r="I70" s="360"/>
    </row>
    <row r="71" spans="1:9" s="138" customFormat="1" ht="16.149999999999999" customHeight="1" x14ac:dyDescent="0.25">
      <c r="A71" s="360"/>
      <c r="B71" s="360"/>
      <c r="C71" s="360"/>
      <c r="D71" s="360"/>
      <c r="E71" s="360"/>
      <c r="F71" s="360"/>
      <c r="G71" s="360"/>
      <c r="H71" s="360"/>
      <c r="I71" s="360"/>
    </row>
    <row r="72" spans="1:9" s="138" customFormat="1" ht="16.149999999999999" customHeight="1" x14ac:dyDescent="0.25">
      <c r="A72" s="360"/>
      <c r="B72" s="360"/>
      <c r="C72" s="360"/>
      <c r="D72" s="360"/>
      <c r="E72" s="360"/>
      <c r="F72" s="360"/>
      <c r="G72" s="360"/>
      <c r="H72" s="360"/>
      <c r="I72" s="360"/>
    </row>
    <row r="73" spans="1:9" s="138" customFormat="1" ht="31.5" customHeight="1" x14ac:dyDescent="0.25">
      <c r="A73" s="360"/>
      <c r="B73" s="360"/>
      <c r="C73" s="360"/>
      <c r="D73" s="360"/>
      <c r="E73" s="360"/>
      <c r="F73" s="360"/>
      <c r="G73" s="360"/>
      <c r="H73" s="360"/>
      <c r="I73" s="360"/>
    </row>
    <row r="74" spans="1:9" s="219" customFormat="1" x14ac:dyDescent="0.25">
      <c r="B74" s="362" t="s">
        <v>305</v>
      </c>
      <c r="C74" s="362"/>
      <c r="D74" s="362"/>
      <c r="E74" s="362"/>
      <c r="F74" s="362"/>
      <c r="G74" s="362"/>
      <c r="H74" s="362"/>
      <c r="I74" s="362"/>
    </row>
    <row r="75" spans="1:9" s="138" customFormat="1" ht="16.149999999999999" customHeight="1" x14ac:dyDescent="0.25">
      <c r="A75" s="360" t="s">
        <v>439</v>
      </c>
      <c r="B75" s="360"/>
      <c r="C75" s="360"/>
      <c r="D75" s="360"/>
      <c r="E75" s="360"/>
      <c r="F75" s="360"/>
      <c r="G75" s="360"/>
      <c r="H75" s="360"/>
      <c r="I75" s="360"/>
    </row>
    <row r="76" spans="1:9" s="138" customFormat="1" ht="16.149999999999999" customHeight="1" x14ac:dyDescent="0.25">
      <c r="A76" s="360"/>
      <c r="B76" s="360"/>
      <c r="C76" s="360"/>
      <c r="D76" s="360"/>
      <c r="E76" s="360"/>
      <c r="F76" s="360"/>
      <c r="G76" s="360"/>
      <c r="H76" s="360"/>
      <c r="I76" s="360"/>
    </row>
    <row r="77" spans="1:9" s="138" customFormat="1" ht="16.149999999999999" customHeight="1" x14ac:dyDescent="0.25">
      <c r="A77" s="360"/>
      <c r="B77" s="360"/>
      <c r="C77" s="360"/>
      <c r="D77" s="360"/>
      <c r="E77" s="360"/>
      <c r="F77" s="360"/>
      <c r="G77" s="360"/>
      <c r="H77" s="360"/>
      <c r="I77" s="360"/>
    </row>
    <row r="78" spans="1:9" ht="16.149999999999999" customHeight="1" x14ac:dyDescent="0.25">
      <c r="A78" s="360"/>
      <c r="B78" s="360"/>
      <c r="C78" s="360"/>
      <c r="D78" s="360"/>
      <c r="E78" s="360"/>
      <c r="F78" s="360"/>
      <c r="G78" s="360"/>
      <c r="H78" s="360"/>
      <c r="I78" s="360"/>
    </row>
    <row r="79" spans="1:9" s="219" customFormat="1" x14ac:dyDescent="0.25">
      <c r="B79" s="373" t="s">
        <v>306</v>
      </c>
      <c r="C79" s="373"/>
      <c r="D79" s="373"/>
      <c r="E79" s="373"/>
      <c r="F79" s="373"/>
      <c r="G79" s="373"/>
      <c r="H79" s="373"/>
      <c r="I79" s="373"/>
    </row>
    <row r="80" spans="1:9" s="219" customFormat="1" x14ac:dyDescent="0.25">
      <c r="B80" s="373"/>
      <c r="C80" s="373"/>
      <c r="D80" s="373"/>
      <c r="E80" s="373"/>
      <c r="F80" s="373"/>
      <c r="G80" s="373"/>
      <c r="H80" s="373"/>
      <c r="I80" s="373"/>
    </row>
    <row r="81" spans="1:9" s="138" customFormat="1" ht="16.149999999999999" customHeight="1" x14ac:dyDescent="0.25">
      <c r="A81" s="360" t="s">
        <v>440</v>
      </c>
      <c r="B81" s="360"/>
      <c r="C81" s="360"/>
      <c r="D81" s="360"/>
      <c r="E81" s="360"/>
      <c r="F81" s="360"/>
      <c r="G81" s="360"/>
      <c r="H81" s="360"/>
      <c r="I81" s="360"/>
    </row>
    <row r="82" spans="1:9" s="138" customFormat="1" ht="16.149999999999999" customHeight="1" x14ac:dyDescent="0.25">
      <c r="A82" s="360"/>
      <c r="B82" s="360"/>
      <c r="C82" s="360"/>
      <c r="D82" s="360"/>
      <c r="E82" s="360"/>
      <c r="F82" s="360"/>
      <c r="G82" s="360"/>
      <c r="H82" s="360"/>
      <c r="I82" s="360"/>
    </row>
    <row r="83" spans="1:9" ht="2.25" customHeight="1" x14ac:dyDescent="0.25">
      <c r="A83" s="360"/>
      <c r="B83" s="360"/>
      <c r="C83" s="360"/>
      <c r="D83" s="360"/>
      <c r="E83" s="360"/>
      <c r="F83" s="360"/>
      <c r="G83" s="360"/>
      <c r="H83" s="360"/>
      <c r="I83" s="360"/>
    </row>
    <row r="84" spans="1:9" ht="15.75" hidden="1" customHeight="1" x14ac:dyDescent="0.25">
      <c r="A84" s="360"/>
      <c r="B84" s="360"/>
      <c r="C84" s="360"/>
      <c r="D84" s="360"/>
      <c r="E84" s="360"/>
      <c r="F84" s="360"/>
      <c r="G84" s="360"/>
      <c r="H84" s="360"/>
      <c r="I84" s="360"/>
    </row>
    <row r="85" spans="1:9" s="219" customFormat="1" x14ac:dyDescent="0.25">
      <c r="B85" s="362" t="s">
        <v>307</v>
      </c>
      <c r="C85" s="362"/>
      <c r="D85" s="362"/>
      <c r="E85" s="362"/>
      <c r="F85" s="362"/>
      <c r="G85" s="362"/>
      <c r="H85" s="362"/>
      <c r="I85" s="362"/>
    </row>
    <row r="86" spans="1:9" s="138" customFormat="1" ht="16.149999999999999" customHeight="1" x14ac:dyDescent="0.25">
      <c r="A86" s="360" t="s">
        <v>441</v>
      </c>
      <c r="B86" s="360"/>
      <c r="C86" s="360"/>
      <c r="D86" s="360"/>
      <c r="E86" s="360"/>
      <c r="F86" s="360"/>
      <c r="G86" s="360"/>
      <c r="H86" s="360"/>
      <c r="I86" s="360"/>
    </row>
    <row r="87" spans="1:9" s="138" customFormat="1" ht="16.149999999999999" customHeight="1" x14ac:dyDescent="0.25">
      <c r="A87" s="360"/>
      <c r="B87" s="360"/>
      <c r="C87" s="360"/>
      <c r="D87" s="360"/>
      <c r="E87" s="360"/>
      <c r="F87" s="360"/>
      <c r="G87" s="360"/>
      <c r="H87" s="360"/>
      <c r="I87" s="360"/>
    </row>
    <row r="88" spans="1:9" s="138" customFormat="1" ht="16.149999999999999" customHeight="1" x14ac:dyDescent="0.25">
      <c r="A88" s="360"/>
      <c r="B88" s="360"/>
      <c r="C88" s="360"/>
      <c r="D88" s="360"/>
      <c r="E88" s="360"/>
      <c r="F88" s="360"/>
      <c r="G88" s="360"/>
      <c r="H88" s="360"/>
      <c r="I88" s="360"/>
    </row>
    <row r="89" spans="1:9" ht="16.149999999999999" customHeight="1" x14ac:dyDescent="0.25">
      <c r="A89" s="221"/>
      <c r="B89" s="221"/>
      <c r="C89" s="221"/>
      <c r="D89" s="221"/>
      <c r="E89" s="221"/>
      <c r="F89" s="221"/>
      <c r="G89" s="221"/>
      <c r="H89" s="221"/>
      <c r="I89" s="221"/>
    </row>
    <row r="90" spans="1:9" s="219" customFormat="1" x14ac:dyDescent="0.25">
      <c r="A90" s="364" t="s">
        <v>75</v>
      </c>
      <c r="B90" s="364"/>
      <c r="C90" s="364"/>
      <c r="D90" s="364"/>
      <c r="E90" s="364"/>
      <c r="F90" s="364"/>
      <c r="G90" s="364"/>
      <c r="H90" s="364"/>
      <c r="I90" s="364"/>
    </row>
    <row r="91" spans="1:9" s="138" customFormat="1" ht="15.6" customHeight="1" x14ac:dyDescent="0.25">
      <c r="A91" s="360" t="s">
        <v>442</v>
      </c>
      <c r="B91" s="360"/>
      <c r="C91" s="360"/>
      <c r="D91" s="360"/>
      <c r="E91" s="360"/>
      <c r="F91" s="360"/>
      <c r="G91" s="360"/>
      <c r="H91" s="360"/>
      <c r="I91" s="360"/>
    </row>
    <row r="92" spans="1:9" s="138" customFormat="1" x14ac:dyDescent="0.25">
      <c r="A92" s="360"/>
      <c r="B92" s="360"/>
      <c r="C92" s="360"/>
      <c r="D92" s="360"/>
      <c r="E92" s="360"/>
      <c r="F92" s="360"/>
      <c r="G92" s="360"/>
      <c r="H92" s="360"/>
      <c r="I92" s="360"/>
    </row>
    <row r="93" spans="1:9" s="138" customFormat="1" x14ac:dyDescent="0.25"/>
    <row r="94" spans="1:9" s="219" customFormat="1" x14ac:dyDescent="0.25">
      <c r="A94" s="364" t="s">
        <v>77</v>
      </c>
      <c r="B94" s="364"/>
      <c r="C94" s="364"/>
      <c r="D94" s="364"/>
      <c r="E94" s="364"/>
      <c r="F94" s="364"/>
      <c r="G94" s="364"/>
      <c r="H94" s="364"/>
      <c r="I94" s="364"/>
    </row>
    <row r="95" spans="1:9" s="138" customFormat="1" ht="15.6" customHeight="1" x14ac:dyDescent="0.25">
      <c r="A95" s="360" t="s">
        <v>378</v>
      </c>
      <c r="B95" s="360"/>
      <c r="C95" s="360"/>
      <c r="D95" s="360"/>
      <c r="E95" s="360"/>
      <c r="F95" s="360"/>
      <c r="G95" s="360"/>
      <c r="H95" s="360"/>
      <c r="I95" s="360"/>
    </row>
    <row r="96" spans="1:9" s="138" customFormat="1" x14ac:dyDescent="0.25">
      <c r="A96" s="360"/>
      <c r="B96" s="360"/>
      <c r="C96" s="360"/>
      <c r="D96" s="360"/>
      <c r="E96" s="360"/>
      <c r="F96" s="360"/>
      <c r="G96" s="360"/>
      <c r="H96" s="360"/>
      <c r="I96" s="360"/>
    </row>
    <row r="97" spans="1:9" s="138" customFormat="1" ht="4.5" customHeight="1" x14ac:dyDescent="0.25">
      <c r="A97" s="360"/>
      <c r="B97" s="360"/>
      <c r="C97" s="360"/>
      <c r="D97" s="360"/>
      <c r="E97" s="360"/>
      <c r="F97" s="360"/>
      <c r="G97" s="360"/>
      <c r="H97" s="360"/>
      <c r="I97" s="360"/>
    </row>
    <row r="98" spans="1:9" ht="0.75" customHeight="1" x14ac:dyDescent="0.25">
      <c r="A98" s="360"/>
      <c r="B98" s="360"/>
      <c r="C98" s="360"/>
      <c r="D98" s="360"/>
      <c r="E98" s="360"/>
      <c r="F98" s="360"/>
      <c r="G98" s="360"/>
      <c r="H98" s="360"/>
      <c r="I98" s="360"/>
    </row>
    <row r="100" spans="1:9" s="219" customFormat="1" ht="16.149999999999999" customHeight="1" x14ac:dyDescent="0.25">
      <c r="A100" s="371" t="s">
        <v>296</v>
      </c>
      <c r="B100" s="371"/>
      <c r="C100" s="371"/>
      <c r="D100" s="371"/>
      <c r="E100" s="371"/>
      <c r="F100" s="371"/>
      <c r="G100" s="371"/>
      <c r="H100" s="371"/>
      <c r="I100" s="371"/>
    </row>
    <row r="101" spans="1:9" x14ac:dyDescent="0.25">
      <c r="A101" s="360" t="s">
        <v>443</v>
      </c>
      <c r="B101" s="360"/>
      <c r="C101" s="360"/>
      <c r="D101" s="360"/>
      <c r="E101" s="360"/>
      <c r="F101" s="360"/>
      <c r="G101" s="360"/>
      <c r="H101" s="360"/>
      <c r="I101" s="360"/>
    </row>
    <row r="102" spans="1:9" x14ac:dyDescent="0.25">
      <c r="A102" s="360"/>
      <c r="B102" s="360"/>
      <c r="C102" s="360"/>
      <c r="D102" s="360"/>
      <c r="E102" s="360"/>
      <c r="F102" s="360"/>
      <c r="G102" s="360"/>
      <c r="H102" s="360"/>
      <c r="I102" s="360"/>
    </row>
    <row r="103" spans="1:9" s="138" customFormat="1" x14ac:dyDescent="0.25">
      <c r="A103" s="367" t="s">
        <v>444</v>
      </c>
      <c r="B103" s="367"/>
      <c r="C103" s="367"/>
      <c r="D103" s="367"/>
      <c r="E103" s="367"/>
      <c r="F103" s="367"/>
      <c r="G103" s="367"/>
      <c r="H103" s="367"/>
      <c r="I103" s="367"/>
    </row>
    <row r="105" spans="1:9" s="219" customFormat="1" x14ac:dyDescent="0.25">
      <c r="A105" s="364" t="s">
        <v>142</v>
      </c>
      <c r="B105" s="364"/>
      <c r="C105" s="364"/>
      <c r="D105" s="364"/>
      <c r="E105" s="364"/>
      <c r="F105" s="364"/>
      <c r="G105" s="364"/>
      <c r="H105" s="364"/>
      <c r="I105" s="364"/>
    </row>
    <row r="106" spans="1:9" s="138" customFormat="1" x14ac:dyDescent="0.25">
      <c r="A106" s="360" t="s">
        <v>445</v>
      </c>
      <c r="B106" s="360"/>
      <c r="C106" s="360"/>
      <c r="D106" s="360"/>
      <c r="E106" s="360"/>
      <c r="F106" s="360"/>
      <c r="G106" s="360"/>
      <c r="H106" s="360"/>
      <c r="I106" s="360"/>
    </row>
    <row r="107" spans="1:9" s="138" customFormat="1" x14ac:dyDescent="0.25">
      <c r="A107" s="360"/>
      <c r="B107" s="360"/>
      <c r="C107" s="360"/>
      <c r="D107" s="360"/>
      <c r="E107" s="360"/>
      <c r="F107" s="360"/>
      <c r="G107" s="360"/>
      <c r="H107" s="360"/>
      <c r="I107" s="360"/>
    </row>
    <row r="108" spans="1:9" s="138" customFormat="1" x14ac:dyDescent="0.25">
      <c r="A108" s="360"/>
      <c r="B108" s="360"/>
      <c r="C108" s="360"/>
      <c r="D108" s="360"/>
      <c r="E108" s="360"/>
      <c r="F108" s="360"/>
      <c r="G108" s="360"/>
      <c r="H108" s="360"/>
      <c r="I108" s="360"/>
    </row>
    <row r="109" spans="1:9" x14ac:dyDescent="0.25">
      <c r="A109" s="367" t="s">
        <v>297</v>
      </c>
      <c r="B109" s="367"/>
      <c r="C109" s="367"/>
      <c r="D109" s="367"/>
      <c r="E109" s="367"/>
      <c r="F109" s="367"/>
      <c r="G109" s="367"/>
      <c r="H109" s="367"/>
      <c r="I109" s="367"/>
    </row>
    <row r="110" spans="1:9" s="138" customFormat="1" x14ac:dyDescent="0.25">
      <c r="B110" s="363" t="s">
        <v>114</v>
      </c>
      <c r="C110" s="363"/>
      <c r="D110" s="363"/>
      <c r="E110" s="363"/>
      <c r="F110" s="363"/>
      <c r="G110" s="363"/>
      <c r="H110" s="363"/>
      <c r="I110" s="363"/>
    </row>
    <row r="111" spans="1:9" s="211" customFormat="1" ht="15.6" customHeight="1" x14ac:dyDescent="0.25">
      <c r="A111" s="360" t="s">
        <v>379</v>
      </c>
      <c r="B111" s="360"/>
      <c r="C111" s="360"/>
      <c r="D111" s="360"/>
      <c r="E111" s="360"/>
      <c r="F111" s="360"/>
      <c r="G111" s="360"/>
      <c r="H111" s="360"/>
      <c r="I111" s="360"/>
    </row>
    <row r="112" spans="1:9" s="211" customFormat="1" x14ac:dyDescent="0.25">
      <c r="A112" s="360"/>
      <c r="B112" s="360"/>
      <c r="C112" s="360"/>
      <c r="D112" s="360"/>
      <c r="E112" s="360"/>
      <c r="F112" s="360"/>
      <c r="G112" s="360"/>
      <c r="H112" s="360"/>
      <c r="I112" s="360"/>
    </row>
    <row r="113" spans="1:9" s="211" customFormat="1" x14ac:dyDescent="0.25">
      <c r="A113" s="360"/>
      <c r="B113" s="360"/>
      <c r="C113" s="360"/>
      <c r="D113" s="360"/>
      <c r="E113" s="360"/>
      <c r="F113" s="360"/>
      <c r="G113" s="360"/>
      <c r="H113" s="360"/>
      <c r="I113" s="360"/>
    </row>
    <row r="114" spans="1:9" s="138" customFormat="1" x14ac:dyDescent="0.25">
      <c r="B114" s="363" t="s">
        <v>164</v>
      </c>
      <c r="C114" s="363"/>
      <c r="D114" s="363"/>
      <c r="E114" s="363"/>
      <c r="F114" s="363"/>
      <c r="G114" s="363"/>
      <c r="H114" s="363"/>
      <c r="I114" s="363"/>
    </row>
    <row r="115" spans="1:9" s="211" customFormat="1" ht="15.6" customHeight="1" x14ac:dyDescent="0.25">
      <c r="A115" s="360" t="s">
        <v>380</v>
      </c>
      <c r="B115" s="360"/>
      <c r="C115" s="360"/>
      <c r="D115" s="360"/>
      <c r="E115" s="360"/>
      <c r="F115" s="360"/>
      <c r="G115" s="360"/>
      <c r="H115" s="360"/>
      <c r="I115" s="360"/>
    </row>
    <row r="116" spans="1:9" s="211" customFormat="1" x14ac:dyDescent="0.25">
      <c r="A116" s="360"/>
      <c r="B116" s="360"/>
      <c r="C116" s="360"/>
      <c r="D116" s="360"/>
      <c r="E116" s="360"/>
      <c r="F116" s="360"/>
      <c r="G116" s="360"/>
      <c r="H116" s="360"/>
      <c r="I116" s="360"/>
    </row>
    <row r="117" spans="1:9" s="138" customFormat="1" x14ac:dyDescent="0.25">
      <c r="B117" s="363" t="s">
        <v>168</v>
      </c>
      <c r="C117" s="363"/>
      <c r="D117" s="363"/>
      <c r="E117" s="363"/>
      <c r="F117" s="363"/>
      <c r="G117" s="363"/>
      <c r="H117" s="363"/>
      <c r="I117" s="363"/>
    </row>
    <row r="118" spans="1:9" s="211" customFormat="1" ht="15.6" customHeight="1" x14ac:dyDescent="0.25">
      <c r="A118" s="360" t="s">
        <v>381</v>
      </c>
      <c r="B118" s="360"/>
      <c r="C118" s="360"/>
      <c r="D118" s="360"/>
      <c r="E118" s="360"/>
      <c r="F118" s="360"/>
      <c r="G118" s="360"/>
      <c r="H118" s="360"/>
      <c r="I118" s="360"/>
    </row>
    <row r="119" spans="1:9" s="211" customFormat="1" x14ac:dyDescent="0.25">
      <c r="A119" s="360"/>
      <c r="B119" s="360"/>
      <c r="C119" s="360"/>
      <c r="D119" s="360"/>
      <c r="E119" s="360"/>
      <c r="F119" s="360"/>
      <c r="G119" s="360"/>
      <c r="H119" s="360"/>
      <c r="I119" s="360"/>
    </row>
    <row r="120" spans="1:9" s="211" customFormat="1" ht="15.6" customHeight="1" x14ac:dyDescent="0.25">
      <c r="A120" s="360" t="s">
        <v>455</v>
      </c>
      <c r="B120" s="360"/>
      <c r="C120" s="360"/>
      <c r="D120" s="360"/>
      <c r="E120" s="360"/>
      <c r="F120" s="360"/>
      <c r="G120" s="360"/>
      <c r="H120" s="360"/>
      <c r="I120" s="360"/>
    </row>
    <row r="121" spans="1:9" s="211" customFormat="1" x14ac:dyDescent="0.25">
      <c r="A121" s="360"/>
      <c r="B121" s="360"/>
      <c r="C121" s="360"/>
      <c r="D121" s="360"/>
      <c r="E121" s="360"/>
      <c r="F121" s="360"/>
      <c r="G121" s="360"/>
      <c r="H121" s="360"/>
      <c r="I121" s="360"/>
    </row>
    <row r="122" spans="1:9" s="138" customFormat="1" x14ac:dyDescent="0.25">
      <c r="B122" s="363" t="s">
        <v>174</v>
      </c>
      <c r="C122" s="363"/>
      <c r="D122" s="363"/>
      <c r="E122" s="363"/>
      <c r="F122" s="363"/>
      <c r="G122" s="363"/>
      <c r="H122" s="363"/>
      <c r="I122" s="363"/>
    </row>
    <row r="123" spans="1:9" s="211" customFormat="1" ht="15.6" customHeight="1" x14ac:dyDescent="0.25">
      <c r="A123" s="360" t="s">
        <v>382</v>
      </c>
      <c r="B123" s="360"/>
      <c r="C123" s="360"/>
      <c r="D123" s="360"/>
      <c r="E123" s="360"/>
      <c r="F123" s="360"/>
      <c r="G123" s="360"/>
      <c r="H123" s="360"/>
      <c r="I123" s="360"/>
    </row>
    <row r="124" spans="1:9" s="211" customFormat="1" x14ac:dyDescent="0.25">
      <c r="A124" s="360"/>
      <c r="B124" s="360"/>
      <c r="C124" s="360"/>
      <c r="D124" s="360"/>
      <c r="E124" s="360"/>
      <c r="F124" s="360"/>
      <c r="G124" s="360"/>
      <c r="H124" s="360"/>
      <c r="I124" s="360"/>
    </row>
    <row r="125" spans="1:9" ht="29.25" customHeight="1" x14ac:dyDescent="0.25"/>
    <row r="126" spans="1:9" s="219" customFormat="1" x14ac:dyDescent="0.25">
      <c r="A126" s="364" t="s">
        <v>189</v>
      </c>
      <c r="B126" s="364"/>
      <c r="C126" s="364"/>
      <c r="D126" s="364"/>
      <c r="E126" s="364"/>
      <c r="F126" s="364"/>
      <c r="G126" s="364"/>
      <c r="H126" s="364"/>
      <c r="I126" s="364"/>
    </row>
    <row r="127" spans="1:9" s="213" customFormat="1" ht="15.75" customHeight="1" x14ac:dyDescent="0.25">
      <c r="A127" s="360" t="s">
        <v>446</v>
      </c>
      <c r="B127" s="360"/>
      <c r="C127" s="360"/>
      <c r="D127" s="360"/>
      <c r="E127" s="360"/>
      <c r="F127" s="360"/>
      <c r="G127" s="360"/>
      <c r="H127" s="360"/>
      <c r="I127" s="360"/>
    </row>
    <row r="128" spans="1:9" s="138" customFormat="1" x14ac:dyDescent="0.25">
      <c r="A128" s="360"/>
      <c r="B128" s="360"/>
      <c r="C128" s="360"/>
      <c r="D128" s="360"/>
      <c r="E128" s="360"/>
      <c r="F128" s="360"/>
      <c r="G128" s="360"/>
      <c r="H128" s="360"/>
      <c r="I128" s="360"/>
    </row>
    <row r="129" spans="1:9" s="138" customFormat="1" x14ac:dyDescent="0.25">
      <c r="A129" s="360"/>
      <c r="B129" s="360"/>
      <c r="C129" s="360"/>
      <c r="D129" s="360"/>
      <c r="E129" s="360"/>
      <c r="F129" s="360"/>
      <c r="G129" s="360"/>
      <c r="H129" s="360"/>
      <c r="I129" s="360"/>
    </row>
    <row r="130" spans="1:9" s="138" customFormat="1" x14ac:dyDescent="0.25">
      <c r="A130" s="367" t="s">
        <v>297</v>
      </c>
      <c r="B130" s="367"/>
      <c r="C130" s="367"/>
      <c r="D130" s="367"/>
      <c r="E130" s="367"/>
      <c r="F130" s="367"/>
      <c r="G130" s="367"/>
      <c r="H130" s="367"/>
      <c r="I130" s="367"/>
    </row>
    <row r="131" spans="1:9" s="138" customFormat="1" x14ac:dyDescent="0.25">
      <c r="B131" s="363" t="s">
        <v>190</v>
      </c>
      <c r="C131" s="363"/>
      <c r="D131" s="363"/>
      <c r="E131" s="363"/>
      <c r="F131" s="363"/>
      <c r="G131" s="363"/>
      <c r="H131" s="363"/>
      <c r="I131" s="363"/>
    </row>
    <row r="132" spans="1:9" s="211" customFormat="1" ht="15.6" customHeight="1" x14ac:dyDescent="0.25">
      <c r="A132" s="360" t="s">
        <v>383</v>
      </c>
      <c r="B132" s="360"/>
      <c r="C132" s="360"/>
      <c r="D132" s="360"/>
      <c r="E132" s="360"/>
      <c r="F132" s="360"/>
      <c r="G132" s="360"/>
      <c r="H132" s="360"/>
      <c r="I132" s="360"/>
    </row>
    <row r="133" spans="1:9" s="211" customFormat="1" x14ac:dyDescent="0.25">
      <c r="A133" s="360"/>
      <c r="B133" s="360"/>
      <c r="C133" s="360"/>
      <c r="D133" s="360"/>
      <c r="E133" s="360"/>
      <c r="F133" s="360"/>
      <c r="G133" s="360"/>
      <c r="H133" s="360"/>
      <c r="I133" s="360"/>
    </row>
    <row r="134" spans="1:9" s="211" customFormat="1" ht="13.5" customHeight="1" x14ac:dyDescent="0.25">
      <c r="A134" s="360"/>
      <c r="B134" s="360"/>
      <c r="C134" s="360"/>
      <c r="D134" s="360"/>
      <c r="E134" s="360"/>
      <c r="F134" s="360"/>
      <c r="G134" s="360"/>
      <c r="H134" s="360"/>
      <c r="I134" s="360"/>
    </row>
    <row r="135" spans="1:9" s="211" customFormat="1" hidden="1" x14ac:dyDescent="0.25">
      <c r="A135" s="360"/>
      <c r="B135" s="360"/>
      <c r="C135" s="360"/>
      <c r="D135" s="360"/>
      <c r="E135" s="360"/>
      <c r="F135" s="360"/>
      <c r="G135" s="360"/>
      <c r="H135" s="360"/>
      <c r="I135" s="360"/>
    </row>
    <row r="136" spans="1:9" s="211" customFormat="1" ht="15.6" customHeight="1" x14ac:dyDescent="0.25">
      <c r="A136" s="360" t="s">
        <v>384</v>
      </c>
      <c r="B136" s="360"/>
      <c r="C136" s="360"/>
      <c r="D136" s="360"/>
      <c r="E136" s="360"/>
      <c r="F136" s="360"/>
      <c r="G136" s="360"/>
      <c r="H136" s="360"/>
      <c r="I136" s="360"/>
    </row>
    <row r="137" spans="1:9" s="211" customFormat="1" x14ac:dyDescent="0.25">
      <c r="A137" s="360"/>
      <c r="B137" s="360"/>
      <c r="C137" s="360"/>
      <c r="D137" s="360"/>
      <c r="E137" s="360"/>
      <c r="F137" s="360"/>
      <c r="G137" s="360"/>
      <c r="H137" s="360"/>
      <c r="I137" s="360"/>
    </row>
    <row r="138" spans="1:9" s="211" customFormat="1" ht="15.6" customHeight="1" x14ac:dyDescent="0.25">
      <c r="A138" s="360" t="s">
        <v>385</v>
      </c>
      <c r="B138" s="360"/>
      <c r="C138" s="360"/>
      <c r="D138" s="360"/>
      <c r="E138" s="360"/>
      <c r="F138" s="360"/>
      <c r="G138" s="360"/>
      <c r="H138" s="360"/>
      <c r="I138" s="360"/>
    </row>
    <row r="139" spans="1:9" s="211" customFormat="1" x14ac:dyDescent="0.25">
      <c r="A139" s="360"/>
      <c r="B139" s="360"/>
      <c r="C139" s="360"/>
      <c r="D139" s="360"/>
      <c r="E139" s="360"/>
      <c r="F139" s="360"/>
      <c r="G139" s="360"/>
      <c r="H139" s="360"/>
      <c r="I139" s="360"/>
    </row>
    <row r="140" spans="1:9" s="211" customFormat="1" x14ac:dyDescent="0.25">
      <c r="A140" s="360"/>
      <c r="B140" s="360"/>
      <c r="C140" s="360"/>
      <c r="D140" s="360"/>
      <c r="E140" s="360"/>
      <c r="F140" s="360"/>
      <c r="G140" s="360"/>
      <c r="H140" s="360"/>
      <c r="I140" s="360"/>
    </row>
    <row r="141" spans="1:9" s="211" customFormat="1" ht="15.6" customHeight="1" x14ac:dyDescent="0.25">
      <c r="A141" s="360" t="s">
        <v>386</v>
      </c>
      <c r="B141" s="360"/>
      <c r="C141" s="360"/>
      <c r="D141" s="360"/>
      <c r="E141" s="360"/>
      <c r="F141" s="360"/>
      <c r="G141" s="360"/>
      <c r="H141" s="360"/>
      <c r="I141" s="360"/>
    </row>
    <row r="142" spans="1:9" s="211" customFormat="1" x14ac:dyDescent="0.25">
      <c r="A142" s="360"/>
      <c r="B142" s="360"/>
      <c r="C142" s="360"/>
      <c r="D142" s="360"/>
      <c r="E142" s="360"/>
      <c r="F142" s="360"/>
      <c r="G142" s="360"/>
      <c r="H142" s="360"/>
      <c r="I142" s="360"/>
    </row>
    <row r="143" spans="1:9" s="138" customFormat="1" x14ac:dyDescent="0.25">
      <c r="B143" s="363" t="s">
        <v>202</v>
      </c>
      <c r="C143" s="363"/>
      <c r="D143" s="363"/>
      <c r="E143" s="363"/>
      <c r="F143" s="363"/>
      <c r="G143" s="363"/>
      <c r="H143" s="363"/>
      <c r="I143" s="363"/>
    </row>
    <row r="144" spans="1:9" s="211" customFormat="1" ht="15.6" customHeight="1" x14ac:dyDescent="0.25">
      <c r="A144" s="360" t="s">
        <v>387</v>
      </c>
      <c r="B144" s="360"/>
      <c r="C144" s="360"/>
      <c r="D144" s="360"/>
      <c r="E144" s="360"/>
      <c r="F144" s="360"/>
      <c r="G144" s="360"/>
      <c r="H144" s="360"/>
      <c r="I144" s="360"/>
    </row>
    <row r="145" spans="1:9" s="211" customFormat="1" ht="15.6" customHeight="1" x14ac:dyDescent="0.25">
      <c r="A145" s="360"/>
      <c r="B145" s="360"/>
      <c r="C145" s="360"/>
      <c r="D145" s="360"/>
      <c r="E145" s="360"/>
      <c r="F145" s="360"/>
      <c r="G145" s="360"/>
      <c r="H145" s="360"/>
      <c r="I145" s="360"/>
    </row>
    <row r="146" spans="1:9" s="211" customFormat="1" x14ac:dyDescent="0.25">
      <c r="A146" s="360"/>
      <c r="B146" s="360"/>
      <c r="C146" s="360"/>
      <c r="D146" s="360"/>
      <c r="E146" s="360"/>
      <c r="F146" s="360"/>
      <c r="G146" s="360"/>
      <c r="H146" s="360"/>
      <c r="I146" s="360"/>
    </row>
    <row r="147" spans="1:9" ht="16.5" customHeight="1" x14ac:dyDescent="0.25"/>
    <row r="148" spans="1:9" s="219" customFormat="1" ht="15.6" customHeight="1" x14ac:dyDescent="0.25">
      <c r="A148" s="364" t="s">
        <v>358</v>
      </c>
      <c r="B148" s="364"/>
      <c r="C148" s="364"/>
      <c r="D148" s="364"/>
      <c r="E148" s="364"/>
      <c r="F148" s="364"/>
      <c r="G148" s="364"/>
      <c r="H148" s="364"/>
      <c r="I148" s="364"/>
    </row>
    <row r="149" spans="1:9" s="219" customFormat="1" x14ac:dyDescent="0.25">
      <c r="A149" s="364"/>
      <c r="B149" s="364"/>
      <c r="C149" s="364"/>
      <c r="D149" s="364"/>
      <c r="E149" s="364"/>
      <c r="F149" s="364"/>
      <c r="G149" s="364"/>
      <c r="H149" s="364"/>
      <c r="I149" s="364"/>
    </row>
    <row r="150" spans="1:9" x14ac:dyDescent="0.25">
      <c r="A150" s="360" t="s">
        <v>447</v>
      </c>
      <c r="B150" s="360"/>
      <c r="C150" s="360"/>
      <c r="D150" s="360"/>
      <c r="E150" s="360"/>
      <c r="F150" s="360"/>
      <c r="G150" s="360"/>
      <c r="H150" s="360"/>
      <c r="I150" s="360"/>
    </row>
    <row r="151" spans="1:9" x14ac:dyDescent="0.25">
      <c r="A151" s="360"/>
      <c r="B151" s="360"/>
      <c r="C151" s="360"/>
      <c r="D151" s="360"/>
      <c r="E151" s="360"/>
      <c r="F151" s="360"/>
      <c r="G151" s="360"/>
      <c r="H151" s="360"/>
      <c r="I151" s="360"/>
    </row>
    <row r="152" spans="1:9" x14ac:dyDescent="0.25">
      <c r="A152" s="360"/>
      <c r="B152" s="360"/>
      <c r="C152" s="360"/>
      <c r="D152" s="360"/>
      <c r="E152" s="360"/>
      <c r="F152" s="360"/>
      <c r="G152" s="360"/>
      <c r="H152" s="360"/>
      <c r="I152" s="360"/>
    </row>
    <row r="153" spans="1:9" x14ac:dyDescent="0.25">
      <c r="A153" s="360"/>
      <c r="B153" s="360"/>
      <c r="C153" s="360"/>
      <c r="D153" s="360"/>
      <c r="E153" s="360"/>
      <c r="F153" s="360"/>
      <c r="G153" s="360"/>
      <c r="H153" s="360"/>
      <c r="I153" s="360"/>
    </row>
    <row r="154" spans="1:9" s="138" customFormat="1" x14ac:dyDescent="0.25">
      <c r="A154" s="367" t="s">
        <v>297</v>
      </c>
      <c r="B154" s="367"/>
      <c r="C154" s="367"/>
      <c r="D154" s="367"/>
      <c r="E154" s="367"/>
      <c r="F154" s="367"/>
      <c r="G154" s="367"/>
      <c r="H154" s="367"/>
      <c r="I154" s="367"/>
    </row>
    <row r="155" spans="1:9" s="138" customFormat="1" x14ac:dyDescent="0.25">
      <c r="B155" s="363" t="s">
        <v>332</v>
      </c>
      <c r="C155" s="363"/>
      <c r="D155" s="363"/>
      <c r="E155" s="363"/>
      <c r="F155" s="363"/>
      <c r="G155" s="363"/>
      <c r="H155" s="363"/>
      <c r="I155" s="363"/>
    </row>
    <row r="156" spans="1:9" s="211" customFormat="1" ht="15.6" customHeight="1" x14ac:dyDescent="0.25">
      <c r="A156" s="360" t="s">
        <v>388</v>
      </c>
      <c r="B156" s="360"/>
      <c r="C156" s="360"/>
      <c r="D156" s="360"/>
      <c r="E156" s="360"/>
      <c r="F156" s="360"/>
      <c r="G156" s="360"/>
      <c r="H156" s="360"/>
      <c r="I156" s="360"/>
    </row>
    <row r="157" spans="1:9" s="211" customFormat="1" x14ac:dyDescent="0.25">
      <c r="A157" s="360"/>
      <c r="B157" s="360"/>
      <c r="C157" s="360"/>
      <c r="D157" s="360"/>
      <c r="E157" s="360"/>
      <c r="F157" s="360"/>
      <c r="G157" s="360"/>
      <c r="H157" s="360"/>
      <c r="I157" s="360"/>
    </row>
    <row r="158" spans="1:9" s="211" customFormat="1" ht="15.6" customHeight="1" x14ac:dyDescent="0.25">
      <c r="A158" s="360" t="s">
        <v>389</v>
      </c>
      <c r="B158" s="360"/>
      <c r="C158" s="360"/>
      <c r="D158" s="360"/>
      <c r="E158" s="360"/>
      <c r="F158" s="360"/>
      <c r="G158" s="360"/>
      <c r="H158" s="360"/>
      <c r="I158" s="360"/>
    </row>
    <row r="159" spans="1:9" s="211" customFormat="1" x14ac:dyDescent="0.25">
      <c r="A159" s="360"/>
      <c r="B159" s="360"/>
      <c r="C159" s="360"/>
      <c r="D159" s="360"/>
      <c r="E159" s="360"/>
      <c r="F159" s="360"/>
      <c r="G159" s="360"/>
      <c r="H159" s="360"/>
      <c r="I159" s="360"/>
    </row>
    <row r="160" spans="1:9" s="138" customFormat="1" x14ac:dyDescent="0.25">
      <c r="B160" s="363" t="s">
        <v>333</v>
      </c>
      <c r="C160" s="363"/>
      <c r="D160" s="363"/>
      <c r="E160" s="363"/>
      <c r="F160" s="363"/>
      <c r="G160" s="363"/>
      <c r="H160" s="363"/>
      <c r="I160" s="363"/>
    </row>
    <row r="161" spans="1:9" s="211" customFormat="1" ht="15.6" customHeight="1" x14ac:dyDescent="0.25">
      <c r="A161" s="360" t="s">
        <v>390</v>
      </c>
      <c r="B161" s="360"/>
      <c r="C161" s="360"/>
      <c r="D161" s="360"/>
      <c r="E161" s="360"/>
      <c r="F161" s="360"/>
      <c r="G161" s="360"/>
      <c r="H161" s="360"/>
      <c r="I161" s="360"/>
    </row>
    <row r="162" spans="1:9" s="211" customFormat="1" x14ac:dyDescent="0.25">
      <c r="A162" s="360"/>
      <c r="B162" s="360"/>
      <c r="C162" s="360"/>
      <c r="D162" s="360"/>
      <c r="E162" s="360"/>
      <c r="F162" s="360"/>
      <c r="G162" s="360"/>
      <c r="H162" s="360"/>
      <c r="I162" s="360"/>
    </row>
    <row r="163" spans="1:9" s="138" customFormat="1" x14ac:dyDescent="0.25">
      <c r="B163" s="363" t="s">
        <v>334</v>
      </c>
      <c r="C163" s="363"/>
      <c r="D163" s="363"/>
      <c r="E163" s="363"/>
      <c r="F163" s="363"/>
      <c r="G163" s="363"/>
      <c r="H163" s="363"/>
      <c r="I163" s="363"/>
    </row>
    <row r="164" spans="1:9" s="211" customFormat="1" ht="15.6" customHeight="1" x14ac:dyDescent="0.25">
      <c r="A164" s="360" t="s">
        <v>391</v>
      </c>
      <c r="B164" s="360"/>
      <c r="C164" s="360"/>
      <c r="D164" s="360"/>
      <c r="E164" s="360"/>
      <c r="F164" s="360"/>
      <c r="G164" s="360"/>
      <c r="H164" s="360"/>
      <c r="I164" s="360"/>
    </row>
    <row r="165" spans="1:9" s="211" customFormat="1" x14ac:dyDescent="0.25">
      <c r="A165" s="360"/>
      <c r="B165" s="360"/>
      <c r="C165" s="360"/>
      <c r="D165" s="360"/>
      <c r="E165" s="360"/>
      <c r="F165" s="360"/>
      <c r="G165" s="360"/>
      <c r="H165" s="360"/>
      <c r="I165" s="360"/>
    </row>
    <row r="166" spans="1:9" s="214" customFormat="1" ht="29.25" customHeight="1" x14ac:dyDescent="0.25">
      <c r="A166" s="374" t="s">
        <v>337</v>
      </c>
      <c r="B166" s="374"/>
      <c r="C166" s="374"/>
      <c r="D166" s="374"/>
      <c r="E166" s="374"/>
      <c r="F166" s="374"/>
      <c r="G166" s="374"/>
      <c r="H166" s="374"/>
      <c r="I166" s="374"/>
    </row>
    <row r="167" spans="1:9" s="93" customFormat="1" ht="15.75" customHeight="1" x14ac:dyDescent="0.25">
      <c r="A167" s="93" t="s">
        <v>392</v>
      </c>
    </row>
    <row r="168" spans="1:9" s="93" customFormat="1" x14ac:dyDescent="0.25">
      <c r="A168" s="93" t="s">
        <v>456</v>
      </c>
    </row>
    <row r="169" spans="1:9" s="93" customFormat="1" x14ac:dyDescent="0.25">
      <c r="A169" s="365" t="s">
        <v>297</v>
      </c>
      <c r="B169" s="365"/>
      <c r="C169" s="365"/>
      <c r="D169" s="365"/>
      <c r="E169" s="365"/>
      <c r="F169" s="365"/>
      <c r="G169" s="365"/>
      <c r="H169" s="365"/>
      <c r="I169" s="365"/>
    </row>
    <row r="170" spans="1:9" s="93" customFormat="1" x14ac:dyDescent="0.25">
      <c r="B170" s="366" t="s">
        <v>396</v>
      </c>
      <c r="C170" s="366"/>
      <c r="D170" s="366"/>
      <c r="E170" s="366"/>
      <c r="F170" s="366"/>
      <c r="G170" s="366"/>
      <c r="H170" s="366"/>
      <c r="I170" s="366"/>
    </row>
    <row r="171" spans="1:9" s="108" customFormat="1" ht="15.6" customHeight="1" x14ac:dyDescent="0.25">
      <c r="A171" s="234" t="s">
        <v>393</v>
      </c>
      <c r="B171" s="234"/>
      <c r="C171" s="234"/>
      <c r="D171" s="234"/>
      <c r="E171" s="234"/>
      <c r="F171" s="234"/>
      <c r="G171" s="234"/>
      <c r="H171" s="234"/>
      <c r="I171" s="234"/>
    </row>
    <row r="172" spans="1:9" s="108" customFormat="1" x14ac:dyDescent="0.25">
      <c r="A172" s="234"/>
      <c r="B172" s="234"/>
      <c r="C172" s="234"/>
      <c r="D172" s="234"/>
      <c r="E172" s="234"/>
      <c r="F172" s="234"/>
      <c r="G172" s="234"/>
      <c r="H172" s="234"/>
      <c r="I172" s="234"/>
    </row>
    <row r="173" spans="1:9" s="108" customFormat="1" x14ac:dyDescent="0.25">
      <c r="A173" s="234"/>
      <c r="B173" s="234"/>
      <c r="C173" s="234"/>
      <c r="D173" s="234"/>
      <c r="E173" s="234"/>
      <c r="F173" s="234"/>
      <c r="G173" s="234"/>
      <c r="H173" s="234"/>
      <c r="I173" s="234"/>
    </row>
    <row r="174" spans="1:9" s="93" customFormat="1" x14ac:dyDescent="0.25">
      <c r="B174" s="366" t="s">
        <v>343</v>
      </c>
      <c r="C174" s="366"/>
      <c r="D174" s="366"/>
      <c r="E174" s="366"/>
      <c r="F174" s="366"/>
      <c r="G174" s="366"/>
      <c r="H174" s="366"/>
      <c r="I174" s="366"/>
    </row>
    <row r="175" spans="1:9" s="108" customFormat="1" ht="15.6" customHeight="1" x14ac:dyDescent="0.25">
      <c r="A175" s="234" t="s">
        <v>394</v>
      </c>
      <c r="B175" s="234"/>
      <c r="C175" s="234"/>
      <c r="D175" s="234"/>
      <c r="E175" s="234"/>
      <c r="F175" s="234"/>
      <c r="G175" s="234"/>
      <c r="H175" s="234"/>
      <c r="I175" s="234"/>
    </row>
    <row r="176" spans="1:9" s="108" customFormat="1" x14ac:dyDescent="0.25">
      <c r="A176" s="234"/>
      <c r="B176" s="234"/>
      <c r="C176" s="234"/>
      <c r="D176" s="234"/>
      <c r="E176" s="234"/>
      <c r="F176" s="234"/>
      <c r="G176" s="234"/>
      <c r="H176" s="234"/>
      <c r="I176" s="234"/>
    </row>
    <row r="177" spans="1:9" s="108" customFormat="1" x14ac:dyDescent="0.25">
      <c r="A177" s="234"/>
      <c r="B177" s="234"/>
      <c r="C177" s="234"/>
      <c r="D177" s="234"/>
      <c r="E177" s="234"/>
      <c r="F177" s="234"/>
      <c r="G177" s="234"/>
      <c r="H177" s="234"/>
      <c r="I177" s="234"/>
    </row>
    <row r="178" spans="1:9" s="93" customFormat="1" x14ac:dyDescent="0.25">
      <c r="B178" s="366" t="s">
        <v>346</v>
      </c>
      <c r="C178" s="366"/>
      <c r="D178" s="366"/>
      <c r="E178" s="366"/>
      <c r="F178" s="366"/>
      <c r="G178" s="366"/>
      <c r="H178" s="366"/>
      <c r="I178" s="366"/>
    </row>
    <row r="179" spans="1:9" s="108" customFormat="1" ht="15.6" customHeight="1" x14ac:dyDescent="0.25">
      <c r="A179" s="234" t="s">
        <v>395</v>
      </c>
      <c r="B179" s="234"/>
      <c r="C179" s="234"/>
      <c r="D179" s="234"/>
      <c r="E179" s="234"/>
      <c r="F179" s="234"/>
      <c r="G179" s="234"/>
      <c r="H179" s="234"/>
      <c r="I179" s="234"/>
    </row>
    <row r="180" spans="1:9" s="108" customFormat="1" x14ac:dyDescent="0.25">
      <c r="A180" s="234"/>
      <c r="B180" s="234"/>
      <c r="C180" s="234"/>
      <c r="D180" s="234"/>
      <c r="E180" s="234"/>
      <c r="F180" s="234"/>
      <c r="G180" s="234"/>
      <c r="H180" s="234"/>
      <c r="I180" s="234"/>
    </row>
    <row r="181" spans="1:9" s="108" customFormat="1" x14ac:dyDescent="0.25">
      <c r="A181" s="234"/>
      <c r="B181" s="234"/>
      <c r="C181" s="234"/>
      <c r="D181" s="234"/>
      <c r="E181" s="234"/>
      <c r="F181" s="234"/>
      <c r="G181" s="234"/>
      <c r="H181" s="234"/>
      <c r="I181" s="234"/>
    </row>
    <row r="182" spans="1:9" s="93" customFormat="1" x14ac:dyDescent="0.25">
      <c r="B182" s="366" t="s">
        <v>352</v>
      </c>
      <c r="C182" s="366"/>
      <c r="D182" s="366"/>
      <c r="E182" s="366"/>
      <c r="F182" s="366"/>
      <c r="G182" s="366"/>
      <c r="H182" s="366"/>
      <c r="I182" s="366"/>
    </row>
    <row r="183" spans="1:9" s="108" customFormat="1" ht="15.6" customHeight="1" x14ac:dyDescent="0.25">
      <c r="A183" s="377" t="s">
        <v>397</v>
      </c>
      <c r="B183" s="234"/>
      <c r="C183" s="234"/>
      <c r="D183" s="234"/>
      <c r="E183" s="234"/>
      <c r="F183" s="234"/>
      <c r="G183" s="234"/>
      <c r="H183" s="234"/>
      <c r="I183" s="234"/>
    </row>
    <row r="184" spans="1:9" s="108" customFormat="1" x14ac:dyDescent="0.25">
      <c r="A184" s="234"/>
      <c r="B184" s="234"/>
      <c r="C184" s="234"/>
      <c r="D184" s="234"/>
      <c r="E184" s="234"/>
      <c r="F184" s="234"/>
      <c r="G184" s="234"/>
      <c r="H184" s="234"/>
      <c r="I184" s="234"/>
    </row>
    <row r="185" spans="1:9" ht="15.75" customHeight="1" x14ac:dyDescent="0.25">
      <c r="A185" s="234"/>
      <c r="B185" s="234"/>
      <c r="C185" s="234"/>
      <c r="D185" s="234"/>
      <c r="E185" s="234"/>
      <c r="F185" s="234"/>
      <c r="G185" s="234"/>
      <c r="H185" s="234"/>
      <c r="I185" s="234"/>
    </row>
    <row r="186" spans="1:9" s="214" customFormat="1" ht="29.25" customHeight="1" x14ac:dyDescent="0.25">
      <c r="A186" s="374" t="s">
        <v>398</v>
      </c>
      <c r="B186" s="374"/>
      <c r="C186" s="374"/>
      <c r="D186" s="374"/>
      <c r="E186" s="374"/>
      <c r="F186" s="374"/>
      <c r="G186" s="374"/>
      <c r="H186" s="374"/>
      <c r="I186" s="374"/>
    </row>
    <row r="187" spans="1:9" ht="15.75" customHeight="1" x14ac:dyDescent="0.25">
      <c r="A187" s="234" t="s">
        <v>448</v>
      </c>
      <c r="B187" s="234"/>
      <c r="C187" s="234"/>
      <c r="D187" s="234"/>
      <c r="E187" s="234"/>
      <c r="F187" s="234"/>
      <c r="G187" s="234"/>
      <c r="H187" s="234"/>
      <c r="I187" s="234"/>
    </row>
    <row r="188" spans="1:9" x14ac:dyDescent="0.25">
      <c r="A188" s="234"/>
      <c r="B188" s="234"/>
      <c r="C188" s="234"/>
      <c r="D188" s="234"/>
      <c r="E188" s="234"/>
      <c r="F188" s="234"/>
      <c r="G188" s="234"/>
      <c r="H188" s="234"/>
      <c r="I188" s="234"/>
    </row>
    <row r="189" spans="1:9" x14ac:dyDescent="0.25">
      <c r="A189" s="234"/>
      <c r="B189" s="234"/>
      <c r="C189" s="234"/>
      <c r="D189" s="234"/>
      <c r="E189" s="234"/>
      <c r="F189" s="234"/>
      <c r="G189" s="234"/>
      <c r="H189" s="234"/>
      <c r="I189" s="234"/>
    </row>
    <row r="190" spans="1:9" x14ac:dyDescent="0.25">
      <c r="A190" s="365" t="s">
        <v>297</v>
      </c>
      <c r="B190" s="365"/>
      <c r="C190" s="365"/>
      <c r="D190" s="365"/>
      <c r="E190" s="365"/>
      <c r="F190" s="365"/>
      <c r="G190" s="365"/>
      <c r="H190" s="365"/>
      <c r="I190" s="365"/>
    </row>
    <row r="191" spans="1:9" x14ac:dyDescent="0.25">
      <c r="A191" s="93"/>
      <c r="B191" s="366" t="s">
        <v>227</v>
      </c>
      <c r="C191" s="366"/>
      <c r="D191" s="366"/>
      <c r="E191" s="366"/>
      <c r="F191" s="366"/>
      <c r="G191" s="366"/>
      <c r="H191" s="366"/>
      <c r="I191" s="366"/>
    </row>
    <row r="192" spans="1:9" s="115" customFormat="1" ht="15.6" customHeight="1" x14ac:dyDescent="0.25">
      <c r="A192" s="234" t="s">
        <v>399</v>
      </c>
      <c r="B192" s="234"/>
      <c r="C192" s="234"/>
      <c r="D192" s="234"/>
      <c r="E192" s="234"/>
      <c r="F192" s="234"/>
      <c r="G192" s="234"/>
      <c r="H192" s="234"/>
      <c r="I192" s="234"/>
    </row>
    <row r="193" spans="1:9" s="115" customFormat="1" x14ac:dyDescent="0.25">
      <c r="A193" s="234"/>
      <c r="B193" s="234"/>
      <c r="C193" s="234"/>
      <c r="D193" s="234"/>
      <c r="E193" s="234"/>
      <c r="F193" s="234"/>
      <c r="G193" s="234"/>
      <c r="H193" s="234"/>
      <c r="I193" s="234"/>
    </row>
    <row r="194" spans="1:9" s="115" customFormat="1" x14ac:dyDescent="0.25">
      <c r="A194" s="234"/>
      <c r="B194" s="234"/>
      <c r="C194" s="234"/>
      <c r="D194" s="234"/>
      <c r="E194" s="234"/>
      <c r="F194" s="234"/>
      <c r="G194" s="234"/>
      <c r="H194" s="234"/>
      <c r="I194" s="234"/>
    </row>
    <row r="195" spans="1:9" x14ac:dyDescent="0.25">
      <c r="A195" s="93"/>
      <c r="B195" s="366" t="s">
        <v>234</v>
      </c>
      <c r="C195" s="366"/>
      <c r="D195" s="366"/>
      <c r="E195" s="366"/>
      <c r="F195" s="366"/>
      <c r="G195" s="366"/>
      <c r="H195" s="366"/>
      <c r="I195" s="366"/>
    </row>
    <row r="196" spans="1:9" s="115" customFormat="1" ht="15.6" customHeight="1" x14ac:dyDescent="0.25">
      <c r="A196" s="234" t="s">
        <v>400</v>
      </c>
      <c r="B196" s="234"/>
      <c r="C196" s="234"/>
      <c r="D196" s="234"/>
      <c r="E196" s="234"/>
      <c r="F196" s="234"/>
      <c r="G196" s="234"/>
      <c r="H196" s="234"/>
      <c r="I196" s="234"/>
    </row>
    <row r="197" spans="1:9" s="115" customFormat="1" x14ac:dyDescent="0.25">
      <c r="A197" s="234"/>
      <c r="B197" s="234"/>
      <c r="C197" s="234"/>
      <c r="D197" s="234"/>
      <c r="E197" s="234"/>
      <c r="F197" s="234"/>
      <c r="G197" s="234"/>
      <c r="H197" s="234"/>
      <c r="I197" s="234"/>
    </row>
    <row r="198" spans="1:9" s="115" customFormat="1" x14ac:dyDescent="0.25">
      <c r="A198" s="234"/>
      <c r="B198" s="234"/>
      <c r="C198" s="234"/>
      <c r="D198" s="234"/>
      <c r="E198" s="234"/>
      <c r="F198" s="234"/>
      <c r="G198" s="234"/>
      <c r="H198" s="234"/>
      <c r="I198" s="234"/>
    </row>
    <row r="199" spans="1:9" x14ac:dyDescent="0.25">
      <c r="A199" s="93"/>
      <c r="B199" s="366" t="s">
        <v>247</v>
      </c>
      <c r="C199" s="366"/>
      <c r="D199" s="366"/>
      <c r="E199" s="366"/>
      <c r="F199" s="366"/>
      <c r="G199" s="366"/>
      <c r="H199" s="366"/>
      <c r="I199" s="366"/>
    </row>
    <row r="200" spans="1:9" s="115" customFormat="1" ht="15.6" customHeight="1" x14ac:dyDescent="0.25">
      <c r="A200" s="234" t="s">
        <v>401</v>
      </c>
      <c r="B200" s="234"/>
      <c r="C200" s="234"/>
      <c r="D200" s="234"/>
      <c r="E200" s="234"/>
      <c r="F200" s="234"/>
      <c r="G200" s="234"/>
      <c r="H200" s="234"/>
      <c r="I200" s="234"/>
    </row>
    <row r="201" spans="1:9" s="115" customFormat="1" x14ac:dyDescent="0.25">
      <c r="A201" s="234"/>
      <c r="B201" s="234"/>
      <c r="C201" s="234"/>
      <c r="D201" s="234"/>
      <c r="E201" s="234"/>
      <c r="F201" s="234"/>
      <c r="G201" s="234"/>
      <c r="H201" s="234"/>
      <c r="I201" s="234"/>
    </row>
    <row r="202" spans="1:9" x14ac:dyDescent="0.25">
      <c r="A202" s="93"/>
      <c r="B202" s="366" t="s">
        <v>252</v>
      </c>
      <c r="C202" s="366"/>
      <c r="D202" s="366"/>
      <c r="E202" s="366"/>
      <c r="F202" s="366"/>
      <c r="G202" s="366"/>
      <c r="H202" s="366"/>
      <c r="I202" s="366"/>
    </row>
    <row r="203" spans="1:9" s="115" customFormat="1" ht="15.6" customHeight="1" x14ac:dyDescent="0.25">
      <c r="A203" s="234" t="s">
        <v>402</v>
      </c>
      <c r="B203" s="234"/>
      <c r="C203" s="234"/>
      <c r="D203" s="234"/>
      <c r="E203" s="234"/>
      <c r="F203" s="234"/>
      <c r="G203" s="234"/>
      <c r="H203" s="234"/>
      <c r="I203" s="234"/>
    </row>
    <row r="204" spans="1:9" s="115" customFormat="1" x14ac:dyDescent="0.25">
      <c r="A204" s="234"/>
      <c r="B204" s="234"/>
      <c r="C204" s="234"/>
      <c r="D204" s="234"/>
      <c r="E204" s="234"/>
      <c r="F204" s="234"/>
      <c r="G204" s="234"/>
      <c r="H204" s="234"/>
      <c r="I204" s="234"/>
    </row>
    <row r="205" spans="1:9" s="115" customFormat="1" x14ac:dyDescent="0.25">
      <c r="A205" s="234"/>
      <c r="B205" s="234"/>
      <c r="C205" s="234"/>
      <c r="D205" s="234"/>
      <c r="E205" s="234"/>
      <c r="F205" s="234"/>
      <c r="G205" s="234"/>
      <c r="H205" s="234"/>
      <c r="I205" s="234"/>
    </row>
    <row r="207" spans="1:9" s="218" customFormat="1" ht="15.6" customHeight="1" x14ac:dyDescent="0.25">
      <c r="A207" s="375" t="s">
        <v>263</v>
      </c>
      <c r="B207" s="375"/>
      <c r="C207" s="375"/>
      <c r="D207" s="375"/>
      <c r="E207" s="375"/>
      <c r="F207" s="375"/>
      <c r="G207" s="375"/>
      <c r="H207" s="375"/>
      <c r="I207" s="375"/>
    </row>
    <row r="208" spans="1:9" s="218" customFormat="1" x14ac:dyDescent="0.25">
      <c r="A208" s="375"/>
      <c r="B208" s="375"/>
      <c r="C208" s="375"/>
      <c r="D208" s="375"/>
      <c r="E208" s="375"/>
      <c r="F208" s="375"/>
      <c r="G208" s="375"/>
      <c r="H208" s="375"/>
      <c r="I208" s="375"/>
    </row>
    <row r="209" spans="1:9" ht="15.6" customHeight="1" x14ac:dyDescent="0.25">
      <c r="A209" s="234" t="s">
        <v>449</v>
      </c>
      <c r="B209" s="234"/>
      <c r="C209" s="234"/>
      <c r="D209" s="234"/>
      <c r="E209" s="234"/>
      <c r="F209" s="234"/>
      <c r="G209" s="234"/>
      <c r="H209" s="234"/>
      <c r="I209" s="234"/>
    </row>
    <row r="210" spans="1:9" x14ac:dyDescent="0.25">
      <c r="A210" s="234"/>
      <c r="B210" s="234"/>
      <c r="C210" s="234"/>
      <c r="D210" s="234"/>
      <c r="E210" s="234"/>
      <c r="F210" s="234"/>
      <c r="G210" s="234"/>
      <c r="H210" s="234"/>
      <c r="I210" s="234"/>
    </row>
    <row r="211" spans="1:9" x14ac:dyDescent="0.25">
      <c r="A211" s="234"/>
      <c r="B211" s="234"/>
      <c r="C211" s="234"/>
      <c r="D211" s="234"/>
      <c r="E211" s="234"/>
      <c r="F211" s="234"/>
      <c r="G211" s="234"/>
      <c r="H211" s="234"/>
      <c r="I211" s="234"/>
    </row>
    <row r="212" spans="1:9" x14ac:dyDescent="0.25">
      <c r="A212" s="365" t="s">
        <v>297</v>
      </c>
      <c r="B212" s="365"/>
      <c r="C212" s="365"/>
      <c r="D212" s="365"/>
      <c r="E212" s="365"/>
      <c r="F212" s="365"/>
      <c r="G212" s="365"/>
      <c r="H212" s="365"/>
      <c r="I212" s="365"/>
    </row>
    <row r="213" spans="1:9" x14ac:dyDescent="0.25">
      <c r="A213" s="93"/>
      <c r="B213" s="376" t="s">
        <v>264</v>
      </c>
      <c r="C213" s="376"/>
      <c r="D213" s="376"/>
      <c r="E213" s="376"/>
      <c r="F213" s="376"/>
      <c r="G213" s="376"/>
      <c r="H213" s="376"/>
      <c r="I213" s="376"/>
    </row>
    <row r="214" spans="1:9" s="115" customFormat="1" ht="15.6" customHeight="1" x14ac:dyDescent="0.25">
      <c r="A214" s="234" t="s">
        <v>403</v>
      </c>
      <c r="B214" s="234"/>
      <c r="C214" s="234"/>
      <c r="D214" s="234"/>
      <c r="E214" s="234"/>
      <c r="F214" s="234"/>
      <c r="G214" s="234"/>
      <c r="H214" s="234"/>
      <c r="I214" s="234"/>
    </row>
    <row r="215" spans="1:9" s="115" customFormat="1" x14ac:dyDescent="0.25">
      <c r="A215" s="234"/>
      <c r="B215" s="234"/>
      <c r="C215" s="234"/>
      <c r="D215" s="234"/>
      <c r="E215" s="234"/>
      <c r="F215" s="234"/>
      <c r="G215" s="234"/>
      <c r="H215" s="234"/>
      <c r="I215" s="234"/>
    </row>
    <row r="216" spans="1:9" x14ac:dyDescent="0.25">
      <c r="A216" s="93"/>
      <c r="B216" s="93"/>
      <c r="C216" s="93"/>
      <c r="D216" s="93"/>
      <c r="E216" s="93"/>
      <c r="F216" s="93"/>
      <c r="G216" s="93"/>
      <c r="H216" s="93"/>
      <c r="I216" s="93"/>
    </row>
    <row r="217" spans="1:9" s="115" customFormat="1" x14ac:dyDescent="0.25">
      <c r="A217" s="108"/>
      <c r="B217" s="108"/>
      <c r="C217" s="108"/>
      <c r="D217" s="108"/>
      <c r="E217" s="108"/>
      <c r="F217" s="108"/>
      <c r="G217" s="108"/>
      <c r="H217" s="108"/>
      <c r="I217" s="108"/>
    </row>
    <row r="218" spans="1:9" x14ac:dyDescent="0.25">
      <c r="A218" s="215"/>
      <c r="B218" s="215"/>
      <c r="C218" s="215"/>
      <c r="D218" s="93"/>
      <c r="E218" s="93"/>
      <c r="F218" s="93"/>
      <c r="G218" s="215"/>
      <c r="H218" s="215"/>
      <c r="I218" s="215"/>
    </row>
    <row r="219" spans="1:9" x14ac:dyDescent="0.25">
      <c r="A219" s="361" t="s">
        <v>450</v>
      </c>
      <c r="B219" s="361"/>
      <c r="C219" s="361"/>
      <c r="D219" s="93"/>
      <c r="E219" s="93"/>
      <c r="F219" s="93"/>
      <c r="G219" s="361" t="s">
        <v>308</v>
      </c>
      <c r="H219" s="361"/>
      <c r="I219" s="361"/>
    </row>
    <row r="220" spans="1:9" x14ac:dyDescent="0.25">
      <c r="A220" s="93"/>
      <c r="B220" s="93"/>
      <c r="C220" s="93"/>
      <c r="D220" s="93"/>
      <c r="E220" s="93"/>
      <c r="F220" s="93"/>
      <c r="G220" s="93"/>
      <c r="H220" s="93"/>
      <c r="I220" s="93"/>
    </row>
    <row r="221" spans="1:9" x14ac:dyDescent="0.25">
      <c r="A221" s="93"/>
      <c r="B221" s="93"/>
      <c r="C221" s="93"/>
      <c r="D221" s="93"/>
      <c r="E221" s="93"/>
      <c r="F221" s="93"/>
      <c r="G221" s="93"/>
      <c r="H221" s="93"/>
      <c r="I221" s="93"/>
    </row>
    <row r="222" spans="1:9" x14ac:dyDescent="0.25">
      <c r="A222" s="93"/>
      <c r="B222" s="93"/>
      <c r="C222" s="93"/>
      <c r="D222" s="93"/>
      <c r="E222" s="93"/>
      <c r="F222" s="93"/>
      <c r="G222" s="93"/>
      <c r="H222" s="93"/>
      <c r="I222" s="93"/>
    </row>
  </sheetData>
  <mergeCells count="101">
    <mergeCell ref="A166:I166"/>
    <mergeCell ref="A214:I215"/>
    <mergeCell ref="A207:I208"/>
    <mergeCell ref="A209:I211"/>
    <mergeCell ref="A203:I205"/>
    <mergeCell ref="B195:I195"/>
    <mergeCell ref="A196:I198"/>
    <mergeCell ref="B199:I199"/>
    <mergeCell ref="A212:I212"/>
    <mergeCell ref="B213:I213"/>
    <mergeCell ref="A200:I201"/>
    <mergeCell ref="B202:I202"/>
    <mergeCell ref="B174:I174"/>
    <mergeCell ref="A175:I177"/>
    <mergeCell ref="B178:I178"/>
    <mergeCell ref="A179:I181"/>
    <mergeCell ref="B182:I182"/>
    <mergeCell ref="A183:I185"/>
    <mergeCell ref="A186:I186"/>
    <mergeCell ref="A127:I129"/>
    <mergeCell ref="A150:I153"/>
    <mergeCell ref="A154:I154"/>
    <mergeCell ref="B155:I155"/>
    <mergeCell ref="B160:I160"/>
    <mergeCell ref="A161:I162"/>
    <mergeCell ref="B163:I163"/>
    <mergeCell ref="B131:I131"/>
    <mergeCell ref="A28:I31"/>
    <mergeCell ref="A34:I37"/>
    <mergeCell ref="B32:I33"/>
    <mergeCell ref="A40:I42"/>
    <mergeCell ref="B38:I39"/>
    <mergeCell ref="B43:I44"/>
    <mergeCell ref="A45:I50"/>
    <mergeCell ref="B51:I51"/>
    <mergeCell ref="A52:I54"/>
    <mergeCell ref="A69:I73"/>
    <mergeCell ref="B122:I122"/>
    <mergeCell ref="A111:I113"/>
    <mergeCell ref="A115:I116"/>
    <mergeCell ref="A118:I119"/>
    <mergeCell ref="A120:I121"/>
    <mergeCell ref="A106:I108"/>
    <mergeCell ref="A109:I109"/>
    <mergeCell ref="B110:I110"/>
    <mergeCell ref="B114:I114"/>
    <mergeCell ref="B117:I117"/>
    <mergeCell ref="A100:I100"/>
    <mergeCell ref="A101:I102"/>
    <mergeCell ref="A103:I103"/>
    <mergeCell ref="A105:I105"/>
    <mergeCell ref="A90:I90"/>
    <mergeCell ref="B74:I74"/>
    <mergeCell ref="A75:I78"/>
    <mergeCell ref="A81:I84"/>
    <mergeCell ref="B79:I80"/>
    <mergeCell ref="A91:I92"/>
    <mergeCell ref="A94:I94"/>
    <mergeCell ref="A95:I98"/>
    <mergeCell ref="A62:I67"/>
    <mergeCell ref="A60:I60"/>
    <mergeCell ref="A61:I61"/>
    <mergeCell ref="A21:I26"/>
    <mergeCell ref="B68:I68"/>
    <mergeCell ref="B27:I27"/>
    <mergeCell ref="B56:I56"/>
    <mergeCell ref="A57:I58"/>
    <mergeCell ref="A1:I2"/>
    <mergeCell ref="A4:I7"/>
    <mergeCell ref="A11:I11"/>
    <mergeCell ref="A19:I19"/>
    <mergeCell ref="A20:I20"/>
    <mergeCell ref="A9:I9"/>
    <mergeCell ref="A14:I16"/>
    <mergeCell ref="A18:I18"/>
    <mergeCell ref="A12:I13"/>
    <mergeCell ref="A17:I17"/>
    <mergeCell ref="A123:I124"/>
    <mergeCell ref="A219:C219"/>
    <mergeCell ref="G219:I219"/>
    <mergeCell ref="B85:I85"/>
    <mergeCell ref="A86:I88"/>
    <mergeCell ref="B143:I143"/>
    <mergeCell ref="A187:I189"/>
    <mergeCell ref="A148:I149"/>
    <mergeCell ref="A138:I140"/>
    <mergeCell ref="A136:I137"/>
    <mergeCell ref="A141:I142"/>
    <mergeCell ref="A144:I146"/>
    <mergeCell ref="A190:I190"/>
    <mergeCell ref="B191:I191"/>
    <mergeCell ref="A192:I194"/>
    <mergeCell ref="A156:I157"/>
    <mergeCell ref="A126:I126"/>
    <mergeCell ref="A130:I130"/>
    <mergeCell ref="A169:I169"/>
    <mergeCell ref="B170:I170"/>
    <mergeCell ref="A164:I165"/>
    <mergeCell ref="A158:I159"/>
    <mergeCell ref="A132:I135"/>
    <mergeCell ref="A171:I173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Uvodni dio</vt:lpstr>
      <vt:lpstr>Opći dio</vt:lpstr>
      <vt:lpstr>A) Račun prihoda i rashoda</vt:lpstr>
      <vt:lpstr>Raspoloživa sredstva</vt:lpstr>
      <vt:lpstr>Posebni dio - org. i prog.kl.</vt:lpstr>
      <vt:lpstr>Obrazloženje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Mario Ivankovic</cp:lastModifiedBy>
  <cp:lastPrinted>2025-07-24T07:12:54Z</cp:lastPrinted>
  <dcterms:created xsi:type="dcterms:W3CDTF">2022-02-23T11:39:51Z</dcterms:created>
  <dcterms:modified xsi:type="dcterms:W3CDTF">2025-07-24T08:29:09Z</dcterms:modified>
</cp:coreProperties>
</file>